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OneDrive\Desktop\"/>
    </mc:Choice>
  </mc:AlternateContent>
  <xr:revisionPtr revIDLastSave="0" documentId="13_ncr:1_{3125918F-2D11-4EBA-BD17-D0C25F0A939E}" xr6:coauthVersionLast="47" xr6:coauthVersionMax="47" xr10:uidLastSave="{00000000-0000-0000-0000-000000000000}"/>
  <bookViews>
    <workbookView xWindow="-108" yWindow="-108" windowWidth="23256" windowHeight="12456" xr2:uid="{D28BB684-7B6A-4280-8DCC-87F4265E2B35}"/>
  </bookViews>
  <sheets>
    <sheet name="Kosten" sheetId="2" r:id="rId1"/>
    <sheet name="Ablaufplan" sheetId="17" r:id="rId2"/>
    <sheet name="Gäste Informationen" sheetId="7" r:id="rId3"/>
    <sheet name="Gästeliste" sheetId="12" r:id="rId4"/>
    <sheet name="Papeterie" sheetId="1" r:id="rId5"/>
    <sheet name="DJ, Blumen &amp; Ringe" sheetId="4" r:id="rId6"/>
    <sheet name="Catering+Location" sheetId="5" r:id="rId7"/>
    <sheet name="Sitzplan" sheetId="23" r:id="rId8"/>
    <sheet name="Geschenke" sheetId="24" r:id="rId9"/>
    <sheet name="Namensänderung" sheetId="25" r:id="rId10"/>
    <sheet name="match" sheetId="26" state="hidden" r:id="rId11"/>
  </sheets>
  <definedNames>
    <definedName name="_xlnm._FilterDatabase" localSheetId="2" hidden="1">'Gäste Informationen'!$A$2:$O$65</definedName>
    <definedName name="_xlnm._FilterDatabase" localSheetId="3" hidden="1">Gästeliste!$A$1:$C$82</definedName>
    <definedName name="_xlnm._FilterDatabase" localSheetId="8" hidden="1">Geschenke!$A$3:$F$78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3" l="1"/>
  <c r="A1" i="5"/>
  <c r="G19" i="4"/>
  <c r="B11" i="1"/>
  <c r="A3" i="2"/>
  <c r="G15" i="4"/>
  <c r="G14" i="4"/>
  <c r="I14" i="4" s="1"/>
  <c r="B7" i="1"/>
  <c r="B8" i="1"/>
  <c r="K4" i="5"/>
  <c r="K5" i="5"/>
  <c r="K3" i="5"/>
  <c r="D26" i="5"/>
  <c r="C25" i="5"/>
  <c r="D25" i="5" s="1"/>
  <c r="D20" i="5"/>
  <c r="C9" i="5"/>
  <c r="D9" i="5" s="1"/>
  <c r="C10" i="5"/>
  <c r="D10" i="5" s="1"/>
  <c r="C11" i="5"/>
  <c r="D11" i="5" s="1"/>
  <c r="C8" i="5"/>
  <c r="D8" i="5" s="1"/>
  <c r="C17" i="5"/>
  <c r="D17" i="5" s="1"/>
  <c r="B4" i="5"/>
  <c r="D8" i="4"/>
  <c r="D7" i="4"/>
  <c r="D6" i="4"/>
  <c r="D9" i="4" s="1"/>
  <c r="I7" i="4"/>
  <c r="I8" i="4"/>
  <c r="I9" i="4"/>
  <c r="I10" i="4"/>
  <c r="I11" i="4"/>
  <c r="D5" i="4"/>
  <c r="D4" i="4"/>
  <c r="H13" i="1"/>
  <c r="H12" i="1"/>
  <c r="H10" i="1"/>
  <c r="H9" i="1"/>
  <c r="H7" i="1"/>
  <c r="H6" i="1"/>
  <c r="H5" i="1"/>
  <c r="H4" i="1"/>
  <c r="F5" i="1"/>
  <c r="F6" i="1"/>
  <c r="F13" i="1"/>
  <c r="F4" i="1"/>
  <c r="D13" i="1"/>
  <c r="D6" i="1"/>
  <c r="D5" i="1"/>
  <c r="B6" i="1"/>
  <c r="B5" i="1"/>
  <c r="D4" i="1"/>
  <c r="B13" i="1"/>
  <c r="B10" i="1"/>
  <c r="B4" i="1"/>
  <c r="O1" i="7"/>
  <c r="N1" i="7"/>
  <c r="M1" i="7"/>
  <c r="L1" i="7"/>
  <c r="H1" i="7"/>
  <c r="G1" i="7"/>
  <c r="F1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3" i="7"/>
  <c r="C2" i="24"/>
  <c r="B2" i="24"/>
  <c r="D9" i="2"/>
  <c r="D13" i="2"/>
  <c r="M8" i="2"/>
  <c r="K26" i="2"/>
  <c r="B25" i="2" s="1"/>
  <c r="M25" i="2"/>
  <c r="M24" i="2"/>
  <c r="M23" i="2"/>
  <c r="M22" i="2"/>
  <c r="D3" i="24"/>
  <c r="D36" i="5"/>
  <c r="D35" i="5"/>
  <c r="D34" i="5"/>
  <c r="D33" i="5"/>
  <c r="D32" i="5"/>
  <c r="D31" i="5"/>
  <c r="C12" i="5"/>
  <c r="D12" i="5" s="1"/>
  <c r="M9" i="2"/>
  <c r="M4" i="5"/>
  <c r="M3" i="5"/>
  <c r="M15" i="2"/>
  <c r="I15" i="4"/>
  <c r="M14" i="2"/>
  <c r="M16" i="2"/>
  <c r="M6" i="2"/>
  <c r="D5" i="2"/>
  <c r="M10" i="2"/>
  <c r="M11" i="2"/>
  <c r="I18" i="4"/>
  <c r="M7" i="2"/>
  <c r="M13" i="2"/>
  <c r="M12" i="2"/>
  <c r="I17" i="4"/>
  <c r="N4" i="4"/>
  <c r="N5" i="4" s="1"/>
  <c r="I5" i="4"/>
  <c r="I6" i="4"/>
  <c r="I12" i="4"/>
  <c r="I4" i="4"/>
  <c r="G13" i="4"/>
  <c r="I13" i="4" s="1"/>
  <c r="K17" i="2"/>
  <c r="B20" i="2" s="1"/>
  <c r="H11" i="1" l="1"/>
  <c r="C15" i="5"/>
  <c r="D15" i="5" s="1"/>
  <c r="C13" i="5"/>
  <c r="D13" i="5" s="1"/>
  <c r="C14" i="5"/>
  <c r="D14" i="5" s="1"/>
  <c r="C16" i="5"/>
  <c r="D16" i="5" s="1"/>
  <c r="C19" i="5"/>
  <c r="D19" i="5" s="1"/>
  <c r="C18" i="5"/>
  <c r="D18" i="5" s="1"/>
  <c r="H8" i="1"/>
  <c r="H14" i="1" s="1"/>
  <c r="B6" i="2"/>
  <c r="L26" i="2"/>
  <c r="C25" i="2" s="1"/>
  <c r="D25" i="2" s="1"/>
  <c r="M21" i="2"/>
  <c r="M26" i="2" s="1"/>
  <c r="D37" i="5"/>
  <c r="H16" i="2"/>
  <c r="B15" i="2" s="1"/>
  <c r="G16" i="2"/>
  <c r="C15" i="2" s="1"/>
  <c r="C16" i="2" s="1"/>
  <c r="L17" i="2"/>
  <c r="C20" i="2" s="1"/>
  <c r="D20" i="2" s="1"/>
  <c r="M5" i="2"/>
  <c r="M17" i="2" s="1"/>
  <c r="B11" i="2"/>
  <c r="D11" i="2" s="1"/>
  <c r="I16" i="4" l="1"/>
  <c r="I19" i="4"/>
  <c r="I20" i="4" s="1"/>
  <c r="B12" i="2" s="1"/>
  <c r="D12" i="2" s="1"/>
  <c r="C27" i="5"/>
  <c r="D27" i="5" s="1"/>
  <c r="D28" i="5" s="1"/>
  <c r="C21" i="5"/>
  <c r="D21" i="5" s="1"/>
  <c r="D22" i="5" s="1"/>
  <c r="D43" i="5" s="1"/>
  <c r="C24" i="2"/>
  <c r="C26" i="2" s="1"/>
  <c r="C19" i="2"/>
  <c r="C21" i="2" s="1"/>
  <c r="D6" i="2"/>
  <c r="D15" i="2"/>
  <c r="B8" i="2" l="1"/>
  <c r="D8" i="2" s="1"/>
  <c r="B14" i="2" l="1"/>
  <c r="D14" i="2" s="1"/>
  <c r="B10" i="2"/>
  <c r="D10" i="2" s="1"/>
  <c r="D42" i="5" l="1"/>
  <c r="D41" i="5"/>
  <c r="D44" i="5" l="1"/>
  <c r="B7" i="2" s="1"/>
  <c r="D7" i="2" l="1"/>
  <c r="B16" i="2"/>
  <c r="B24" i="2" l="1"/>
  <c r="B26" i="2" s="1"/>
  <c r="B19" i="2"/>
  <c r="B21" i="2" s="1"/>
  <c r="D16" i="2"/>
  <c r="D24" i="2" l="1"/>
  <c r="D26" i="2" s="1"/>
  <c r="D19" i="2"/>
  <c r="D21" i="2" s="1"/>
</calcChain>
</file>

<file path=xl/sharedStrings.xml><?xml version="1.0" encoding="utf-8"?>
<sst xmlns="http://schemas.openxmlformats.org/spreadsheetml/2006/main" count="574" uniqueCount="328">
  <si>
    <t>Save the Date</t>
  </si>
  <si>
    <t>Anzahl</t>
  </si>
  <si>
    <t>Preis</t>
  </si>
  <si>
    <t>Preis/Stück</t>
  </si>
  <si>
    <t>Einladung</t>
  </si>
  <si>
    <t>Tischkarten</t>
  </si>
  <si>
    <t>Menükarten</t>
  </si>
  <si>
    <t>Kirchenheft</t>
  </si>
  <si>
    <t>Tischnummern</t>
  </si>
  <si>
    <t>Danksagung</t>
  </si>
  <si>
    <t>Location</t>
  </si>
  <si>
    <t>Papeterie</t>
  </si>
  <si>
    <t>Fotografen</t>
  </si>
  <si>
    <t>Ringe</t>
  </si>
  <si>
    <t>Schuhe</t>
  </si>
  <si>
    <t>Brautkleid</t>
  </si>
  <si>
    <t>Frisur</t>
  </si>
  <si>
    <t>Blumen</t>
  </si>
  <si>
    <t>DJ Dienstleistung</t>
  </si>
  <si>
    <t>Catering</t>
  </si>
  <si>
    <t>Preis/Person</t>
  </si>
  <si>
    <t>Kaffee+Kuchen</t>
  </si>
  <si>
    <t>Großer Saal</t>
  </si>
  <si>
    <t>Gartensaal</t>
  </si>
  <si>
    <t>Stück</t>
  </si>
  <si>
    <t>Preis/ Stück</t>
  </si>
  <si>
    <t>Name 1</t>
  </si>
  <si>
    <t>Name 2</t>
  </si>
  <si>
    <t>Name 3</t>
  </si>
  <si>
    <t>Briefmarke (ja/nein)</t>
  </si>
  <si>
    <t>Anschrift</t>
  </si>
  <si>
    <t>nein</t>
  </si>
  <si>
    <t>Postleit-zahl</t>
  </si>
  <si>
    <t>ja</t>
  </si>
  <si>
    <t>Anzahl Porto</t>
  </si>
  <si>
    <t>Anzahl Umschläge</t>
  </si>
  <si>
    <t>Anzahl 
Single Ladies</t>
  </si>
  <si>
    <t>Anzahl 
Single Men</t>
  </si>
  <si>
    <t>Standesamt</t>
  </si>
  <si>
    <t>Zusage
(Anzahl Gäste)</t>
  </si>
  <si>
    <t>Kuchen &amp; Hochzeitstorte</t>
  </si>
  <si>
    <t>Antwortkarten</t>
  </si>
  <si>
    <t>Tische</t>
  </si>
  <si>
    <t>Sonstiges</t>
  </si>
  <si>
    <t>Bräutigam</t>
  </si>
  <si>
    <t>Trauzeugen</t>
  </si>
  <si>
    <t>Brautjungfern</t>
  </si>
  <si>
    <t>Brautstrauß</t>
  </si>
  <si>
    <t>Runde Tische</t>
  </si>
  <si>
    <t>x langer Tisch</t>
  </si>
  <si>
    <t>Steh- und Kaffeetsiche</t>
  </si>
  <si>
    <t>Miete</t>
  </si>
  <si>
    <t>Kaffee</t>
  </si>
  <si>
    <t>Antwort-Marke (ja/nein)</t>
  </si>
  <si>
    <t>Väter</t>
  </si>
  <si>
    <t>Kerzen</t>
  </si>
  <si>
    <t>Auto</t>
  </si>
  <si>
    <t>Ehering</t>
  </si>
  <si>
    <t>Schleier</t>
  </si>
  <si>
    <t>Brautkleid Änderungen</t>
  </si>
  <si>
    <t>Dinner</t>
  </si>
  <si>
    <t>Kirche Stühle Brautpaar</t>
  </si>
  <si>
    <t>Wäsche+Strumpfband</t>
  </si>
  <si>
    <t>Schmuck</t>
  </si>
  <si>
    <t>Plan</t>
  </si>
  <si>
    <t>Probestecken</t>
  </si>
  <si>
    <t>Getting Ready</t>
  </si>
  <si>
    <t>Einleger für Kirchenheft</t>
  </si>
  <si>
    <t>Akku Spots und Lichtpaket</t>
  </si>
  <si>
    <t>m</t>
  </si>
  <si>
    <t>w</t>
  </si>
  <si>
    <t>Geschlecht</t>
  </si>
  <si>
    <t>männlich</t>
  </si>
  <si>
    <t>weiblich</t>
  </si>
  <si>
    <t>Morgenrobe</t>
  </si>
  <si>
    <t>Ereignis</t>
  </si>
  <si>
    <t>ToDo</t>
  </si>
  <si>
    <t>Kommentar</t>
  </si>
  <si>
    <t>ungefähre Zeit</t>
  </si>
  <si>
    <t>6 Personen</t>
  </si>
  <si>
    <t>8 Personen</t>
  </si>
  <si>
    <t>Tisch 1</t>
  </si>
  <si>
    <t>Tisch 2</t>
  </si>
  <si>
    <t>Tisch 3</t>
  </si>
  <si>
    <t>Tisch 4</t>
  </si>
  <si>
    <t>Tisch 5</t>
  </si>
  <si>
    <t>Tisch 8</t>
  </si>
  <si>
    <t>Tisch 6</t>
  </si>
  <si>
    <t>Tisch 9</t>
  </si>
  <si>
    <t>Tisch 10</t>
  </si>
  <si>
    <t>Tisch 7</t>
  </si>
  <si>
    <t>Geschenke</t>
  </si>
  <si>
    <t>WER</t>
  </si>
  <si>
    <t>WAS</t>
  </si>
  <si>
    <t>Orangensaft 1L</t>
  </si>
  <si>
    <t>Kanne Kaffee</t>
  </si>
  <si>
    <t></t>
  </si>
  <si>
    <t>Führerschein</t>
  </si>
  <si>
    <t>Sozialversicherungsausweis</t>
  </si>
  <si>
    <t>Finanzamt</t>
  </si>
  <si>
    <t>Arbeit</t>
  </si>
  <si>
    <t>Rundfunkgebühren</t>
  </si>
  <si>
    <t>Arbeitgeber</t>
  </si>
  <si>
    <t>Haftpflicht</t>
  </si>
  <si>
    <t>Hausrat</t>
  </si>
  <si>
    <t>Krankenversicherung</t>
  </si>
  <si>
    <t>Pflegeversicherung</t>
  </si>
  <si>
    <t>Rentenversicherung</t>
  </si>
  <si>
    <t>Vermieter</t>
  </si>
  <si>
    <t>Strom</t>
  </si>
  <si>
    <t>Behörden und Amtliches</t>
  </si>
  <si>
    <t>Personalausweis</t>
  </si>
  <si>
    <t>Reisepass</t>
  </si>
  <si>
    <t>Versicherungen</t>
  </si>
  <si>
    <t>Betriebliche Altersvorsorge</t>
  </si>
  <si>
    <t>Zahnzusatzversicherung</t>
  </si>
  <si>
    <t>Haus &amp; Wohnen</t>
  </si>
  <si>
    <t>Familie</t>
  </si>
  <si>
    <t>Freunde</t>
  </si>
  <si>
    <t>Klingelschild</t>
  </si>
  <si>
    <t>Briefkasten</t>
  </si>
  <si>
    <t>Bibliotheksausweis</t>
  </si>
  <si>
    <t>Organspendeausweis</t>
  </si>
  <si>
    <t>Blutspendeausweis</t>
  </si>
  <si>
    <t>Flugbuchung (Personummer)</t>
  </si>
  <si>
    <t>Verträge</t>
  </si>
  <si>
    <t>Handy</t>
  </si>
  <si>
    <t>Internet</t>
  </si>
  <si>
    <t>Email-Provider</t>
  </si>
  <si>
    <t>Email-Adresse</t>
  </si>
  <si>
    <t>Ebay</t>
  </si>
  <si>
    <t>Paypal</t>
  </si>
  <si>
    <t>Amazon</t>
  </si>
  <si>
    <t>✔</t>
  </si>
  <si>
    <t>Geschenk gefunden?</t>
  </si>
  <si>
    <t>-</t>
  </si>
  <si>
    <t>Anzahl Danksagungen</t>
  </si>
  <si>
    <t>Briefmarken</t>
  </si>
  <si>
    <t>Vereinsmitgliedschaften (Frank)</t>
  </si>
  <si>
    <t>,</t>
  </si>
  <si>
    <t>offen</t>
  </si>
  <si>
    <t>Position1</t>
  </si>
  <si>
    <t>Position2</t>
  </si>
  <si>
    <t>Position3</t>
  </si>
  <si>
    <t>Position4</t>
  </si>
  <si>
    <t>Position5</t>
  </si>
  <si>
    <t>Position6</t>
  </si>
  <si>
    <t>Position7</t>
  </si>
  <si>
    <t>Position8</t>
  </si>
  <si>
    <t>Position9</t>
  </si>
  <si>
    <t>Position10</t>
  </si>
  <si>
    <t>Position11</t>
  </si>
  <si>
    <t>Geschenk Brautjungfern</t>
  </si>
  <si>
    <t>*Braut:</t>
  </si>
  <si>
    <t>***Sonstiges:</t>
  </si>
  <si>
    <t>Sonstiges***</t>
  </si>
  <si>
    <t>**Bräutigam:</t>
  </si>
  <si>
    <t>Makeup</t>
  </si>
  <si>
    <t>Anzug</t>
  </si>
  <si>
    <t>Anzug Änderungen</t>
  </si>
  <si>
    <t>Geschenk Trauzeugen</t>
  </si>
  <si>
    <t>Kosten Braut</t>
  </si>
  <si>
    <t>Hälfte der Kosten</t>
  </si>
  <si>
    <t>Braut*</t>
  </si>
  <si>
    <t>Bräutigam**</t>
  </si>
  <si>
    <t>Kosten Bräutigam</t>
  </si>
  <si>
    <t>Fitness Center</t>
  </si>
  <si>
    <t>Telefon &amp; Internet</t>
  </si>
  <si>
    <t>Xing + Linked In</t>
  </si>
  <si>
    <t>Girokonto</t>
  </si>
  <si>
    <t>Kreditkarte</t>
  </si>
  <si>
    <t>Tagesgeld-Konten</t>
  </si>
  <si>
    <t>EC-Karte</t>
  </si>
  <si>
    <t>Bank</t>
  </si>
  <si>
    <t>Gas</t>
  </si>
  <si>
    <t>Max Mustermann</t>
  </si>
  <si>
    <t>Karte und Porzellan</t>
  </si>
  <si>
    <t>Musterstraße 1; 12345 Musterstadt; Deutschland</t>
  </si>
  <si>
    <t>Max Mustermann1</t>
  </si>
  <si>
    <t>Anna Musterfrau2</t>
  </si>
  <si>
    <t>Max Mustermann2</t>
  </si>
  <si>
    <t>Anna Musterfrau3</t>
  </si>
  <si>
    <t>Max Mustermann3</t>
  </si>
  <si>
    <t>Anna Musterfrau4</t>
  </si>
  <si>
    <t>Max Mustermann4</t>
  </si>
  <si>
    <t>Anna Musterfrau5</t>
  </si>
  <si>
    <t>Max Mustermann5</t>
  </si>
  <si>
    <t>Anna Musterfrau6</t>
  </si>
  <si>
    <t>Max Mustermann6</t>
  </si>
  <si>
    <t>Anna Musterfrau7</t>
  </si>
  <si>
    <t>Max Mustermann7</t>
  </si>
  <si>
    <t>Anna Musterfrau8</t>
  </si>
  <si>
    <t>Max Mustermann8</t>
  </si>
  <si>
    <t>Anna Musterfrau9</t>
  </si>
  <si>
    <t>Max Mustermann9</t>
  </si>
  <si>
    <t>Anna Musterfrau10</t>
  </si>
  <si>
    <t>Max Mustermann10</t>
  </si>
  <si>
    <t>Anna Musterfrau11</t>
  </si>
  <si>
    <t>Max Mustermann11</t>
  </si>
  <si>
    <t>Anna Musterfrau12</t>
  </si>
  <si>
    <t>Max Mustermann12</t>
  </si>
  <si>
    <t>Anna Musterfrau13</t>
  </si>
  <si>
    <t>Max Mustermann13</t>
  </si>
  <si>
    <t>Anna Musterfrau14</t>
  </si>
  <si>
    <t>Max Mustermann14</t>
  </si>
  <si>
    <t>Anna Musterfrau15</t>
  </si>
  <si>
    <t>Max Mustermann15</t>
  </si>
  <si>
    <t>Anna Musterfrau16</t>
  </si>
  <si>
    <t>Max Mustermann16</t>
  </si>
  <si>
    <t>Anna Musterfrau17</t>
  </si>
  <si>
    <t>Max Mustermann17</t>
  </si>
  <si>
    <t>Anna Musterfrau18</t>
  </si>
  <si>
    <t>Max Mustermann18</t>
  </si>
  <si>
    <t>Anna Musterfrau19</t>
  </si>
  <si>
    <t>Max Mustermann19</t>
  </si>
  <si>
    <t>Anna Musterfrau20</t>
  </si>
  <si>
    <t>Max Mustermann20</t>
  </si>
  <si>
    <t>Anna Musterfrau21</t>
  </si>
  <si>
    <t>Max Mustermann21</t>
  </si>
  <si>
    <t>Anna Musterfrau22</t>
  </si>
  <si>
    <t>Max Mustermann22</t>
  </si>
  <si>
    <t>Anna Musterfrau23</t>
  </si>
  <si>
    <t>Max Mustermann23</t>
  </si>
  <si>
    <t>Anna Musterfrau24</t>
  </si>
  <si>
    <t>Max Mustermann24</t>
  </si>
  <si>
    <t>Anna Musterfrau25</t>
  </si>
  <si>
    <t>Max Mustermann25</t>
  </si>
  <si>
    <t>Anna Musterfrau26</t>
  </si>
  <si>
    <t>Max Mustermann26</t>
  </si>
  <si>
    <t>Anna Musterfrau27</t>
  </si>
  <si>
    <t>Max Mustermann27</t>
  </si>
  <si>
    <t>Anna Musterfrau28</t>
  </si>
  <si>
    <t>Max Mustermann28</t>
  </si>
  <si>
    <t>Anna Musterfrau29</t>
  </si>
  <si>
    <t>Max Mustermann29</t>
  </si>
  <si>
    <t>Anna Musterfrau30</t>
  </si>
  <si>
    <t>Max Mustermann30</t>
  </si>
  <si>
    <t>Anna Musterfrau31</t>
  </si>
  <si>
    <t>Max Mustermann31</t>
  </si>
  <si>
    <t>Anna Musterfrau32</t>
  </si>
  <si>
    <t>Max Mustermann32</t>
  </si>
  <si>
    <t>Anna Musterfrau33</t>
  </si>
  <si>
    <t>Max Mustermann33</t>
  </si>
  <si>
    <t>Anna Musterfrau34</t>
  </si>
  <si>
    <t>Max Mustermann34</t>
  </si>
  <si>
    <t>Anna Musterfrau35</t>
  </si>
  <si>
    <t>Max Mustermann35</t>
  </si>
  <si>
    <t>Anna Musterfrau36</t>
  </si>
  <si>
    <t>Max Mustermann36</t>
  </si>
  <si>
    <t>Anna Musterfrau37</t>
  </si>
  <si>
    <t>Max Mustermann37</t>
  </si>
  <si>
    <t>Anna Musterfrau38</t>
  </si>
  <si>
    <t>Max Mustermann38</t>
  </si>
  <si>
    <t>Anna Musterfrau39</t>
  </si>
  <si>
    <t>Max Mustermann39</t>
  </si>
  <si>
    <t>Anna Musterfrau40</t>
  </si>
  <si>
    <t>Max Mustermann40</t>
  </si>
  <si>
    <t>Anna Musterfrau41</t>
  </si>
  <si>
    <t>Max Mustermann41</t>
  </si>
  <si>
    <t>Anna Musterfrau</t>
  </si>
  <si>
    <t>Kind Musterkind</t>
  </si>
  <si>
    <t>Name 4</t>
  </si>
  <si>
    <t>Name 5</t>
  </si>
  <si>
    <t>ANSCHRIFT</t>
  </si>
  <si>
    <t>Musterstraße 1</t>
  </si>
  <si>
    <t>Musterstraße 2</t>
  </si>
  <si>
    <t>Musterstraße 3</t>
  </si>
  <si>
    <t>Musterstraße 4</t>
  </si>
  <si>
    <t>Stadt, Land</t>
  </si>
  <si>
    <t>Musterstadt, Deutschland</t>
  </si>
  <si>
    <t>Anzahl Kinder</t>
  </si>
  <si>
    <t>Name</t>
  </si>
  <si>
    <t>Briefbox für Karten</t>
  </si>
  <si>
    <t>Porto/Stück EUR</t>
  </si>
  <si>
    <t>Umschläge/Stück EUR</t>
  </si>
  <si>
    <t>Kinderhaarkränze</t>
  </si>
  <si>
    <t>Blumenkorb</t>
  </si>
  <si>
    <t>Haarschmuck Braut</t>
  </si>
  <si>
    <t>Tortenschmuck</t>
  </si>
  <si>
    <t>Platzdeko</t>
  </si>
  <si>
    <t>Musik</t>
  </si>
  <si>
    <t>Musiker Kirche</t>
  </si>
  <si>
    <t>Musiker Empfang</t>
  </si>
  <si>
    <t>Band</t>
  </si>
  <si>
    <t>Musik &amp; Licht</t>
  </si>
  <si>
    <t>Menü</t>
  </si>
  <si>
    <t>Buffet</t>
  </si>
  <si>
    <t>Menü (nur bis 80 Personen empfohlen)</t>
  </si>
  <si>
    <t>dropdown</t>
  </si>
  <si>
    <t>x Fleisch</t>
  </si>
  <si>
    <t>x Fisch</t>
  </si>
  <si>
    <t>x vegetarisch</t>
  </si>
  <si>
    <t>1. Gang (Fleisch)</t>
  </si>
  <si>
    <t>2. Gang (Fleisch)</t>
  </si>
  <si>
    <t>3. Gang (Fleisch)</t>
  </si>
  <si>
    <t>4. Gang (Fleisch)</t>
  </si>
  <si>
    <t>1. Gang (Fisch)</t>
  </si>
  <si>
    <t>2. Gang (Fisch)</t>
  </si>
  <si>
    <t>3. Gang (Fisch)</t>
  </si>
  <si>
    <t>4. Gang (Fisch)</t>
  </si>
  <si>
    <t>1. Gang (vegetarisch)</t>
  </si>
  <si>
    <t>2. Gang (vegetarisch)</t>
  </si>
  <si>
    <t>3. Gang (vegetarisch)</t>
  </si>
  <si>
    <t>4. Gang (vegetarisch)</t>
  </si>
  <si>
    <t>Mitternacht Snack</t>
  </si>
  <si>
    <t>Pauschale</t>
  </si>
  <si>
    <t>Getränkepauschale</t>
  </si>
  <si>
    <t>Kaffee Gedeck</t>
  </si>
  <si>
    <t>Wasser feinperlig 0,75L</t>
  </si>
  <si>
    <t>Wasser still 0,75L</t>
  </si>
  <si>
    <t>Sekt</t>
  </si>
  <si>
    <t>x runde Tisch</t>
  </si>
  <si>
    <t>x Stehtisch</t>
  </si>
  <si>
    <t>x Kaffetisch</t>
  </si>
  <si>
    <t>x Kaffeegedeck</t>
  </si>
  <si>
    <t>Überlänge Servicepauschlale</t>
  </si>
  <si>
    <t>Fleisch</t>
  </si>
  <si>
    <t>Fisch</t>
  </si>
  <si>
    <t>vegetarisch</t>
  </si>
  <si>
    <t>0x vegetarisch</t>
  </si>
  <si>
    <t>2x vegetarisch</t>
  </si>
  <si>
    <t>8x vegetarisch</t>
  </si>
  <si>
    <t>1x vegetarisch</t>
  </si>
  <si>
    <t>4x vegetarisch</t>
  </si>
  <si>
    <t>3x vegetarisch</t>
  </si>
  <si>
    <t>Zu-und Absagen komplett?</t>
  </si>
  <si>
    <t>Lange Tische</t>
  </si>
  <si>
    <t>bezahlt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</si>
</sst>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\ &quot;Personen&quot;"/>
    <numFmt numFmtId="165" formatCode="h:mm\ &quot;Uhr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44" fontId="0" fillId="0" borderId="0" xfId="1" applyFont="1"/>
    <xf numFmtId="0" fontId="2" fillId="0" borderId="0" xfId="0" applyFont="1"/>
    <xf numFmtId="164" fontId="0" fillId="0" borderId="0" xfId="0" applyNumberFormat="1"/>
    <xf numFmtId="164" fontId="2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0" fontId="0" fillId="0" borderId="2" xfId="0" applyBorder="1"/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4" fillId="2" borderId="2" xfId="0" applyFont="1" applyFill="1" applyBorder="1"/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0" xfId="0" applyFont="1"/>
    <xf numFmtId="44" fontId="5" fillId="0" borderId="0" xfId="1" applyFont="1"/>
    <xf numFmtId="44" fontId="0" fillId="0" borderId="0" xfId="0" applyNumberFormat="1"/>
    <xf numFmtId="44" fontId="0" fillId="0" borderId="3" xfId="1" applyFont="1" applyBorder="1"/>
    <xf numFmtId="44" fontId="0" fillId="0" borderId="2" xfId="1" applyFont="1" applyBorder="1"/>
    <xf numFmtId="0" fontId="7" fillId="0" borderId="0" xfId="3"/>
    <xf numFmtId="2" fontId="0" fillId="0" borderId="0" xfId="0" applyNumberFormat="1"/>
    <xf numFmtId="0" fontId="8" fillId="0" borderId="0" xfId="0" applyFont="1"/>
    <xf numFmtId="44" fontId="8" fillId="0" borderId="0" xfId="0" applyNumberFormat="1" applyFont="1"/>
    <xf numFmtId="0" fontId="0" fillId="0" borderId="0" xfId="0" applyFill="1"/>
    <xf numFmtId="165" fontId="4" fillId="2" borderId="2" xfId="0" applyNumberFormat="1" applyFont="1" applyFill="1" applyBorder="1" applyAlignment="1">
      <alignment horizontal="left" vertical="top"/>
    </xf>
    <xf numFmtId="165" fontId="0" fillId="0" borderId="2" xfId="0" applyNumberFormat="1" applyBorder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0" applyNumberFormat="1" applyFont="1" applyBorder="1" applyAlignment="1">
      <alignment horizontal="left" vertical="center"/>
    </xf>
    <xf numFmtId="44" fontId="0" fillId="0" borderId="0" xfId="1" applyFont="1" applyBorder="1"/>
    <xf numFmtId="3" fontId="0" fillId="0" borderId="0" xfId="1" applyNumberFormat="1" applyFo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2" borderId="4" xfId="0" applyFont="1" applyFill="1" applyBorder="1"/>
    <xf numFmtId="0" fontId="4" fillId="2" borderId="4" xfId="0" applyFont="1" applyFill="1" applyBorder="1" applyAlignment="1"/>
    <xf numFmtId="44" fontId="4" fillId="2" borderId="2" xfId="1" applyFont="1" applyFill="1" applyBorder="1" applyAlignment="1">
      <alignment horizontal="right"/>
    </xf>
    <xf numFmtId="44" fontId="4" fillId="2" borderId="0" xfId="1" applyFont="1" applyFill="1" applyAlignment="1">
      <alignment horizontal="right"/>
    </xf>
    <xf numFmtId="164" fontId="2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 vertical="center"/>
    </xf>
    <xf numFmtId="0" fontId="0" fillId="0" borderId="2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44" fontId="0" fillId="3" borderId="2" xfId="1" applyFont="1" applyFill="1" applyBorder="1" applyAlignment="1">
      <alignment horizontal="right"/>
    </xf>
    <xf numFmtId="44" fontId="0" fillId="0" borderId="2" xfId="1" applyFont="1" applyFill="1" applyBorder="1"/>
    <xf numFmtId="44" fontId="0" fillId="0" borderId="2" xfId="0" applyNumberFormat="1" applyFill="1" applyBorder="1"/>
    <xf numFmtId="44" fontId="0" fillId="0" borderId="3" xfId="1" applyFont="1" applyFill="1" applyBorder="1"/>
    <xf numFmtId="44" fontId="0" fillId="3" borderId="2" xfId="0" applyNumberFormat="1" applyFill="1" applyBorder="1"/>
    <xf numFmtId="0" fontId="0" fillId="0" borderId="7" xfId="0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44" fontId="4" fillId="2" borderId="2" xfId="1" applyFont="1" applyFill="1" applyBorder="1" applyAlignment="1">
      <alignment horizontal="left"/>
    </xf>
    <xf numFmtId="0" fontId="0" fillId="3" borderId="2" xfId="0" quotePrefix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0" borderId="1" xfId="0" applyFont="1" applyBorder="1"/>
    <xf numFmtId="44" fontId="5" fillId="3" borderId="2" xfId="1" applyFont="1" applyFill="1" applyBorder="1"/>
    <xf numFmtId="44" fontId="5" fillId="0" borderId="2" xfId="1" applyFont="1" applyBorder="1"/>
    <xf numFmtId="3" fontId="5" fillId="0" borderId="2" xfId="0" applyNumberFormat="1" applyFont="1" applyBorder="1"/>
    <xf numFmtId="44" fontId="4" fillId="2" borderId="2" xfId="1" applyFont="1" applyFill="1" applyBorder="1"/>
    <xf numFmtId="0" fontId="2" fillId="0" borderId="0" xfId="0" applyFont="1" applyBorder="1"/>
    <xf numFmtId="44" fontId="5" fillId="0" borderId="3" xfId="1" applyFont="1" applyBorder="1"/>
    <xf numFmtId="0" fontId="4" fillId="2" borderId="2" xfId="0" applyFont="1" applyFill="1" applyBorder="1" applyAlignment="1">
      <alignment horizontal="right"/>
    </xf>
    <xf numFmtId="44" fontId="0" fillId="3" borderId="2" xfId="1" applyFont="1" applyFill="1" applyBorder="1"/>
    <xf numFmtId="164" fontId="0" fillId="0" borderId="8" xfId="0" applyNumberFormat="1" applyBorder="1"/>
    <xf numFmtId="164" fontId="0" fillId="0" borderId="10" xfId="0" applyNumberFormat="1" applyBorder="1"/>
    <xf numFmtId="44" fontId="0" fillId="0" borderId="11" xfId="1" applyFont="1" applyBorder="1"/>
    <xf numFmtId="0" fontId="0" fillId="7" borderId="0" xfId="0" applyFill="1"/>
    <xf numFmtId="164" fontId="2" fillId="0" borderId="2" xfId="0" applyNumberFormat="1" applyFont="1" applyBorder="1"/>
    <xf numFmtId="3" fontId="0" fillId="0" borderId="2" xfId="1" applyNumberFormat="1" applyFont="1" applyBorder="1"/>
    <xf numFmtId="3" fontId="0" fillId="3" borderId="2" xfId="1" applyNumberFormat="1" applyFont="1" applyFill="1" applyBorder="1"/>
    <xf numFmtId="44" fontId="0" fillId="3" borderId="9" xfId="1" applyFont="1" applyFill="1" applyBorder="1"/>
    <xf numFmtId="0" fontId="2" fillId="0" borderId="2" xfId="0" applyFont="1" applyBorder="1"/>
    <xf numFmtId="3" fontId="0" fillId="0" borderId="2" xfId="1" applyNumberFormat="1" applyFont="1" applyFill="1" applyBorder="1"/>
    <xf numFmtId="3" fontId="5" fillId="3" borderId="2" xfId="1" applyNumberFormat="1" applyFont="1" applyFill="1" applyBorder="1"/>
    <xf numFmtId="9" fontId="0" fillId="0" borderId="2" xfId="2" applyFont="1" applyBorder="1"/>
    <xf numFmtId="0" fontId="0" fillId="8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left" vertical="center"/>
    </xf>
    <xf numFmtId="0" fontId="0" fillId="4" borderId="2" xfId="0" applyFill="1" applyBorder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64" fontId="2" fillId="0" borderId="12" xfId="0" applyNumberFormat="1" applyFont="1" applyBorder="1"/>
    <xf numFmtId="0" fontId="0" fillId="0" borderId="13" xfId="0" applyBorder="1"/>
    <xf numFmtId="44" fontId="0" fillId="3" borderId="14" xfId="1" applyFont="1" applyFill="1" applyBorder="1"/>
    <xf numFmtId="0" fontId="0" fillId="0" borderId="10" xfId="0" applyFill="1" applyBorder="1"/>
    <xf numFmtId="44" fontId="0" fillId="0" borderId="0" xfId="1" applyFont="1" applyFill="1" applyBorder="1"/>
    <xf numFmtId="0" fontId="0" fillId="8" borderId="15" xfId="0" applyFill="1" applyBorder="1" applyAlignment="1">
      <alignment horizontal="left" vertical="center"/>
    </xf>
    <xf numFmtId="164" fontId="0" fillId="0" borderId="2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eke Wernau" id="{7B82C506-EED0-4AEB-940C-A11446D0B5A8}" userId="41ac087576461fa2" providerId="Windows Liv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1-08-14T22:39:44.88" personId="{7B82C506-EED0-4AEB-940C-A11446D0B5A8}" id="{511A157B-A971-450D-A68C-3DB77D6D99FD}">
    <text>30% Gutschein-Aktion</text>
  </threadedComment>
  <threadedComment ref="H3" dT="2021-08-21T06:56:33.78" personId="{7B82C506-EED0-4AEB-940C-A11446D0B5A8}" id="{7B21B6E1-035C-4E4F-AE01-8AD8E50CA17C}" parentId="{511A157B-A971-450D-A68C-3DB77D6D99FD}">
    <text>+ Nachbestelung 5 Stk.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FD1C-11E7-404D-92DA-3B57EEB08A8B}">
  <sheetPr>
    <tabColor theme="0"/>
  </sheetPr>
  <dimension ref="A1:M47"/>
  <sheetViews>
    <sheetView tabSelected="1" workbookViewId="0"/>
  </sheetViews>
  <sheetFormatPr baseColWidth="10" defaultRowHeight="14.4" x14ac:dyDescent="0.3"/>
  <cols>
    <col min="1" max="1" width="22.6640625" bestFit="1" customWidth="1"/>
    <col min="2" max="2" width="11.77734375" style="1" bestFit="1" customWidth="1"/>
    <col min="3" max="4" width="11.77734375" bestFit="1" customWidth="1"/>
    <col min="5" max="5" width="3.77734375" customWidth="1"/>
    <col min="6" max="6" width="20.77734375" customWidth="1"/>
    <col min="9" max="9" width="3.77734375" customWidth="1"/>
    <col min="10" max="10" width="20.77734375" customWidth="1"/>
  </cols>
  <sheetData>
    <row r="1" spans="1:13" ht="15" thickBot="1" x14ac:dyDescent="0.35">
      <c r="A1" s="95" t="s">
        <v>325</v>
      </c>
      <c r="B1" s="96" t="s">
        <v>31</v>
      </c>
    </row>
    <row r="2" spans="1:13" s="26" customFormat="1" ht="15" thickBot="1" x14ac:dyDescent="0.35">
      <c r="A2" s="97"/>
      <c r="B2" s="98"/>
    </row>
    <row r="3" spans="1:13" ht="15" thickBot="1" x14ac:dyDescent="0.35">
      <c r="A3" s="94">
        <f>IF(Kosten!$B$1="ja",'Gäste Informationen'!$L$1,'Gäste Informationen'!$F$1)</f>
        <v>9</v>
      </c>
      <c r="F3" s="7" t="s">
        <v>154</v>
      </c>
      <c r="J3" s="7" t="s">
        <v>153</v>
      </c>
      <c r="K3" s="1"/>
    </row>
    <row r="4" spans="1:13" x14ac:dyDescent="0.3">
      <c r="C4" s="7" t="s">
        <v>327</v>
      </c>
      <c r="D4" s="7" t="s">
        <v>140</v>
      </c>
      <c r="G4" s="7" t="s">
        <v>327</v>
      </c>
      <c r="H4" s="7" t="s">
        <v>64</v>
      </c>
      <c r="L4" s="7" t="s">
        <v>327</v>
      </c>
      <c r="M4" s="7" t="s">
        <v>64</v>
      </c>
    </row>
    <row r="5" spans="1:13" x14ac:dyDescent="0.3">
      <c r="A5" s="7" t="s">
        <v>12</v>
      </c>
      <c r="B5" s="76"/>
      <c r="C5" s="58"/>
      <c r="D5" s="56">
        <f>C5-B5</f>
        <v>0</v>
      </c>
      <c r="F5" s="7" t="s">
        <v>141</v>
      </c>
      <c r="G5" s="58"/>
      <c r="H5" s="58">
        <v>20</v>
      </c>
      <c r="J5" s="7" t="s">
        <v>14</v>
      </c>
      <c r="K5" s="55">
        <v>95</v>
      </c>
      <c r="L5" s="58"/>
      <c r="M5" s="56">
        <f t="shared" ref="M5:M16" si="0">L5-K5</f>
        <v>-95</v>
      </c>
    </row>
    <row r="6" spans="1:13" x14ac:dyDescent="0.3">
      <c r="A6" s="7" t="s">
        <v>284</v>
      </c>
      <c r="B6" s="55">
        <f>'DJ, Blumen &amp; Ringe'!D9</f>
        <v>0</v>
      </c>
      <c r="C6" s="58"/>
      <c r="D6" s="56">
        <f t="shared" ref="D6:D25" si="1">C6-B6</f>
        <v>0</v>
      </c>
      <c r="F6" s="7" t="s">
        <v>142</v>
      </c>
      <c r="G6" s="58"/>
      <c r="H6" s="58">
        <v>20</v>
      </c>
      <c r="J6" s="7" t="s">
        <v>65</v>
      </c>
      <c r="K6" s="55">
        <v>35</v>
      </c>
      <c r="L6" s="58"/>
      <c r="M6" s="56">
        <f t="shared" si="0"/>
        <v>-35</v>
      </c>
    </row>
    <row r="7" spans="1:13" x14ac:dyDescent="0.3">
      <c r="A7" s="7" t="s">
        <v>10</v>
      </c>
      <c r="B7" s="55">
        <f>'Catering+Location'!D44</f>
        <v>0</v>
      </c>
      <c r="C7" s="58"/>
      <c r="D7" s="56">
        <f t="shared" si="1"/>
        <v>0</v>
      </c>
      <c r="F7" s="7" t="s">
        <v>143</v>
      </c>
      <c r="G7" s="58"/>
      <c r="H7" s="58">
        <v>20</v>
      </c>
      <c r="J7" s="7" t="s">
        <v>16</v>
      </c>
      <c r="K7" s="55">
        <v>0</v>
      </c>
      <c r="L7" s="52"/>
      <c r="M7" s="56">
        <f t="shared" si="0"/>
        <v>0</v>
      </c>
    </row>
    <row r="8" spans="1:13" x14ac:dyDescent="0.3">
      <c r="A8" s="7" t="s">
        <v>52</v>
      </c>
      <c r="B8" s="55">
        <f>'Catering+Location'!D37</f>
        <v>0</v>
      </c>
      <c r="C8" s="58"/>
      <c r="D8" s="56">
        <f t="shared" si="1"/>
        <v>0</v>
      </c>
      <c r="F8" s="7" t="s">
        <v>144</v>
      </c>
      <c r="G8" s="58"/>
      <c r="H8" s="58">
        <v>20</v>
      </c>
      <c r="J8" s="7" t="s">
        <v>157</v>
      </c>
      <c r="K8" s="55">
        <v>200</v>
      </c>
      <c r="L8" s="52"/>
      <c r="M8" s="56">
        <f t="shared" si="0"/>
        <v>-200</v>
      </c>
    </row>
    <row r="9" spans="1:13" x14ac:dyDescent="0.3">
      <c r="A9" s="7" t="s">
        <v>40</v>
      </c>
      <c r="B9" s="55">
        <v>1043.27</v>
      </c>
      <c r="C9" s="58"/>
      <c r="D9" s="56">
        <f t="shared" si="1"/>
        <v>-1043.27</v>
      </c>
      <c r="F9" s="7" t="s">
        <v>145</v>
      </c>
      <c r="G9" s="58"/>
      <c r="H9" s="58">
        <v>20</v>
      </c>
      <c r="J9" s="7" t="s">
        <v>74</v>
      </c>
      <c r="K9" s="55">
        <v>50</v>
      </c>
      <c r="L9" s="58"/>
      <c r="M9" s="56">
        <f t="shared" si="0"/>
        <v>-50</v>
      </c>
    </row>
    <row r="10" spans="1:13" x14ac:dyDescent="0.3">
      <c r="A10" s="7" t="s">
        <v>19</v>
      </c>
      <c r="B10" s="55">
        <f>'Catering+Location'!D22</f>
        <v>0</v>
      </c>
      <c r="C10" s="58"/>
      <c r="D10" s="56">
        <f t="shared" si="1"/>
        <v>0</v>
      </c>
      <c r="F10" s="7" t="s">
        <v>146</v>
      </c>
      <c r="G10" s="58"/>
      <c r="H10" s="58">
        <v>20</v>
      </c>
      <c r="J10" s="7" t="s">
        <v>63</v>
      </c>
      <c r="K10" s="55">
        <v>59</v>
      </c>
      <c r="L10" s="58"/>
      <c r="M10" s="56">
        <f t="shared" si="0"/>
        <v>-59</v>
      </c>
    </row>
    <row r="11" spans="1:13" x14ac:dyDescent="0.3">
      <c r="A11" s="7" t="s">
        <v>13</v>
      </c>
      <c r="B11" s="55">
        <f>'DJ, Blumen &amp; Ringe'!N5</f>
        <v>0</v>
      </c>
      <c r="C11" s="58"/>
      <c r="D11" s="56">
        <f t="shared" si="1"/>
        <v>0</v>
      </c>
      <c r="F11" s="7" t="s">
        <v>147</v>
      </c>
      <c r="G11" s="58"/>
      <c r="H11" s="58">
        <v>20</v>
      </c>
      <c r="J11" s="7" t="s">
        <v>62</v>
      </c>
      <c r="K11" s="55">
        <v>150</v>
      </c>
      <c r="L11" s="58"/>
      <c r="M11" s="56">
        <f t="shared" si="0"/>
        <v>-150</v>
      </c>
    </row>
    <row r="12" spans="1:13" x14ac:dyDescent="0.3">
      <c r="A12" s="7" t="s">
        <v>17</v>
      </c>
      <c r="B12" s="55">
        <f>'DJ, Blumen &amp; Ringe'!I20</f>
        <v>0</v>
      </c>
      <c r="C12" s="52"/>
      <c r="D12" s="56">
        <f t="shared" si="1"/>
        <v>0</v>
      </c>
      <c r="F12" s="7" t="s">
        <v>148</v>
      </c>
      <c r="G12" s="58"/>
      <c r="H12" s="58">
        <v>20</v>
      </c>
      <c r="J12" s="7" t="s">
        <v>58</v>
      </c>
      <c r="K12" s="55">
        <v>83</v>
      </c>
      <c r="L12" s="58"/>
      <c r="M12" s="56">
        <f t="shared" si="0"/>
        <v>-83</v>
      </c>
    </row>
    <row r="13" spans="1:13" x14ac:dyDescent="0.3">
      <c r="A13" s="7" t="s">
        <v>38</v>
      </c>
      <c r="B13" s="76"/>
      <c r="C13" s="58"/>
      <c r="D13" s="56">
        <f t="shared" si="1"/>
        <v>0</v>
      </c>
      <c r="F13" s="7" t="s">
        <v>149</v>
      </c>
      <c r="G13" s="58"/>
      <c r="H13" s="58">
        <v>20</v>
      </c>
      <c r="J13" s="7" t="s">
        <v>15</v>
      </c>
      <c r="K13" s="55">
        <v>1100</v>
      </c>
      <c r="L13" s="58"/>
      <c r="M13" s="56">
        <f t="shared" si="0"/>
        <v>-1100</v>
      </c>
    </row>
    <row r="14" spans="1:13" x14ac:dyDescent="0.3">
      <c r="A14" s="7" t="s">
        <v>11</v>
      </c>
      <c r="B14" s="55">
        <f>Papeterie!H14</f>
        <v>0</v>
      </c>
      <c r="C14" s="58"/>
      <c r="D14" s="56">
        <f t="shared" si="1"/>
        <v>0</v>
      </c>
      <c r="F14" s="7" t="s">
        <v>150</v>
      </c>
      <c r="G14" s="58"/>
      <c r="H14" s="58">
        <v>20</v>
      </c>
      <c r="J14" s="7" t="s">
        <v>59</v>
      </c>
      <c r="K14" s="55">
        <v>160</v>
      </c>
      <c r="L14" s="58"/>
      <c r="M14" s="56">
        <f t="shared" ref="M14" si="2">L14-K14</f>
        <v>-160</v>
      </c>
    </row>
    <row r="15" spans="1:13" x14ac:dyDescent="0.3">
      <c r="A15" s="7" t="s">
        <v>155</v>
      </c>
      <c r="B15" s="55">
        <f>H16</f>
        <v>220</v>
      </c>
      <c r="C15" s="56">
        <f>G16</f>
        <v>0</v>
      </c>
      <c r="D15" s="56">
        <f t="shared" ref="D15" si="3">C15-B15</f>
        <v>-220</v>
      </c>
      <c r="F15" s="7" t="s">
        <v>151</v>
      </c>
      <c r="G15" s="58"/>
      <c r="H15" s="58">
        <v>20</v>
      </c>
      <c r="J15" s="7" t="s">
        <v>66</v>
      </c>
      <c r="K15" s="55">
        <v>71.900000000000006</v>
      </c>
      <c r="L15" s="58"/>
      <c r="M15" s="56">
        <f t="shared" ref="M15" si="4">L15-K15</f>
        <v>-71.900000000000006</v>
      </c>
    </row>
    <row r="16" spans="1:13" ht="15" thickBot="1" x14ac:dyDescent="0.35">
      <c r="B16" s="20">
        <f>SUM(B5:B15)</f>
        <v>1263.27</v>
      </c>
      <c r="C16" s="20">
        <f>SUM(C5:C15)</f>
        <v>0</v>
      </c>
      <c r="D16" s="20">
        <f>SUM(D5:D15)</f>
        <v>-1263.27</v>
      </c>
      <c r="G16" s="20">
        <f>SUM(G5:G15)</f>
        <v>0</v>
      </c>
      <c r="H16" s="20">
        <f>SUM(H5:H15)</f>
        <v>220</v>
      </c>
      <c r="J16" s="7" t="s">
        <v>152</v>
      </c>
      <c r="K16" s="55">
        <v>240</v>
      </c>
      <c r="L16" s="58"/>
      <c r="M16" s="56">
        <f t="shared" si="0"/>
        <v>-240</v>
      </c>
    </row>
    <row r="17" spans="1:13" ht="15.6" thickTop="1" thickBot="1" x14ac:dyDescent="0.35">
      <c r="B17" s="37"/>
      <c r="C17" s="37"/>
      <c r="D17" s="37"/>
      <c r="K17" s="57">
        <f>SUM(K5:K16)</f>
        <v>2243.9</v>
      </c>
      <c r="L17" s="57">
        <f>SUM(L5:L16)</f>
        <v>0</v>
      </c>
      <c r="M17" s="57">
        <f>SUM(M5:M16)</f>
        <v>-2243.9</v>
      </c>
    </row>
    <row r="18" spans="1:13" ht="15.6" thickTop="1" thickBot="1" x14ac:dyDescent="0.35">
      <c r="A18" s="102" t="s">
        <v>161</v>
      </c>
      <c r="B18" s="37"/>
      <c r="C18" s="37"/>
      <c r="D18" s="37"/>
    </row>
    <row r="19" spans="1:13" x14ac:dyDescent="0.3">
      <c r="A19" s="59" t="s">
        <v>162</v>
      </c>
      <c r="B19" s="55">
        <f>$B$16/2</f>
        <v>631.63499999999999</v>
      </c>
      <c r="C19" s="56">
        <f>$C$16/2</f>
        <v>0</v>
      </c>
      <c r="D19" s="56">
        <f>$D$16/2</f>
        <v>-631.63499999999999</v>
      </c>
      <c r="J19" s="7" t="s">
        <v>156</v>
      </c>
      <c r="K19" s="1"/>
    </row>
    <row r="20" spans="1:13" x14ac:dyDescent="0.3">
      <c r="A20" s="7" t="s">
        <v>163</v>
      </c>
      <c r="B20" s="55">
        <f>K17</f>
        <v>2243.9</v>
      </c>
      <c r="C20" s="56">
        <f>L17</f>
        <v>0</v>
      </c>
      <c r="D20" s="56">
        <f t="shared" si="1"/>
        <v>-2243.9</v>
      </c>
      <c r="K20" s="1"/>
    </row>
    <row r="21" spans="1:13" ht="15" thickBot="1" x14ac:dyDescent="0.35">
      <c r="B21" s="20">
        <f>SUM(B19:B20)</f>
        <v>2875.5349999999999</v>
      </c>
      <c r="C21" s="20">
        <f>SUM(C19:C20)</f>
        <v>0</v>
      </c>
      <c r="D21" s="20">
        <f>SUM(D19:D20)</f>
        <v>-2875.5349999999999</v>
      </c>
      <c r="J21" s="7" t="s">
        <v>14</v>
      </c>
      <c r="K21" s="55">
        <v>95</v>
      </c>
      <c r="L21" s="58"/>
      <c r="M21" s="56">
        <f t="shared" ref="M21:M25" si="5">L21-K21</f>
        <v>-95</v>
      </c>
    </row>
    <row r="22" spans="1:13" ht="15.6" thickTop="1" thickBot="1" x14ac:dyDescent="0.35">
      <c r="H22" s="25"/>
      <c r="J22" s="7" t="s">
        <v>158</v>
      </c>
      <c r="K22" s="55">
        <v>1100</v>
      </c>
      <c r="L22" s="58"/>
      <c r="M22" s="56">
        <f t="shared" si="5"/>
        <v>-1100</v>
      </c>
    </row>
    <row r="23" spans="1:13" ht="15" thickBot="1" x14ac:dyDescent="0.35">
      <c r="A23" s="102" t="s">
        <v>165</v>
      </c>
      <c r="J23" s="7" t="s">
        <v>159</v>
      </c>
      <c r="K23" s="55">
        <v>160</v>
      </c>
      <c r="L23" s="58"/>
      <c r="M23" s="56">
        <f t="shared" si="5"/>
        <v>-160</v>
      </c>
    </row>
    <row r="24" spans="1:13" x14ac:dyDescent="0.3">
      <c r="A24" s="59" t="s">
        <v>162</v>
      </c>
      <c r="B24" s="55">
        <f>$B$16/2</f>
        <v>631.63499999999999</v>
      </c>
      <c r="C24" s="56">
        <f>$C$16/2</f>
        <v>0</v>
      </c>
      <c r="D24" s="56">
        <f>$D$16/2</f>
        <v>-631.63499999999999</v>
      </c>
      <c r="J24" s="7" t="s">
        <v>66</v>
      </c>
      <c r="K24" s="55">
        <v>71.900000000000006</v>
      </c>
      <c r="L24" s="58"/>
      <c r="M24" s="56">
        <f t="shared" si="5"/>
        <v>-71.900000000000006</v>
      </c>
    </row>
    <row r="25" spans="1:13" x14ac:dyDescent="0.3">
      <c r="A25" s="7" t="s">
        <v>164</v>
      </c>
      <c r="B25" s="55">
        <f>K26</f>
        <v>1666.9</v>
      </c>
      <c r="C25" s="56">
        <f>L26</f>
        <v>0</v>
      </c>
      <c r="D25" s="56">
        <f t="shared" si="1"/>
        <v>-1666.9</v>
      </c>
      <c r="J25" s="7" t="s">
        <v>160</v>
      </c>
      <c r="K25" s="55">
        <v>240</v>
      </c>
      <c r="L25" s="58"/>
      <c r="M25" s="56">
        <f t="shared" si="5"/>
        <v>-240</v>
      </c>
    </row>
    <row r="26" spans="1:13" ht="15" thickBot="1" x14ac:dyDescent="0.35">
      <c r="B26" s="20">
        <f>SUM(B24:B25)</f>
        <v>2298.5349999999999</v>
      </c>
      <c r="C26" s="20">
        <f>SUM(C24:C25)</f>
        <v>0</v>
      </c>
      <c r="D26" s="20">
        <f>SUM(D24:D25)</f>
        <v>-2298.5349999999999</v>
      </c>
      <c r="K26" s="57">
        <f>SUM(K21:K25)</f>
        <v>1666.9</v>
      </c>
      <c r="L26" s="57">
        <f>SUM(L21:L25)</f>
        <v>0</v>
      </c>
      <c r="M26" s="57">
        <f>SUM(M21:M25)</f>
        <v>-1666.9</v>
      </c>
    </row>
    <row r="27" spans="1:13" ht="15" thickTop="1" x14ac:dyDescent="0.3">
      <c r="B27" s="37"/>
      <c r="C27" s="37"/>
      <c r="D27" s="37"/>
    </row>
    <row r="28" spans="1:13" x14ac:dyDescent="0.3">
      <c r="B28" s="37"/>
      <c r="C28" s="37"/>
      <c r="D28" s="37"/>
      <c r="J28" s="23"/>
    </row>
    <row r="29" spans="1:13" x14ac:dyDescent="0.3">
      <c r="B29" s="37"/>
      <c r="C29" s="37"/>
      <c r="D29" s="37"/>
      <c r="J29" s="23"/>
    </row>
    <row r="30" spans="1:13" x14ac:dyDescent="0.3">
      <c r="J30" s="23"/>
    </row>
    <row r="47" spans="3:4" x14ac:dyDescent="0.3">
      <c r="C47" s="1"/>
      <c r="D47" s="1"/>
    </row>
  </sheetData>
  <phoneticPr fontId="6" type="noConversion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5E288D4-1551-41C4-9C98-454D636BC805}">
          <x14:formula1>
            <xm:f>match!$A$2:$A$3</xm:f>
          </x14:formula1>
          <xm:sqref>B1:B2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E909A-67B3-465D-B1F9-3E969A71B3C2}">
  <sheetPr>
    <tabColor theme="8" tint="0.79998168889431442"/>
  </sheetPr>
  <dimension ref="A1:K19"/>
  <sheetViews>
    <sheetView workbookViewId="0">
      <selection activeCell="B1" sqref="B1"/>
    </sheetView>
  </sheetViews>
  <sheetFormatPr baseColWidth="10" defaultRowHeight="14.4" x14ac:dyDescent="0.3"/>
  <cols>
    <col min="1" max="1" width="5.77734375" style="35" customWidth="1"/>
    <col min="2" max="2" width="26.5546875" bestFit="1" customWidth="1"/>
    <col min="3" max="3" width="5.77734375" customWidth="1"/>
    <col min="4" max="4" width="5.77734375" style="35" customWidth="1"/>
    <col min="5" max="5" width="26.5546875" bestFit="1" customWidth="1"/>
    <col min="6" max="6" width="5.77734375" customWidth="1"/>
    <col min="7" max="7" width="5.77734375" style="35" customWidth="1"/>
    <col min="8" max="8" width="26.5546875" bestFit="1" customWidth="1"/>
    <col min="9" max="9" width="5.77734375" customWidth="1"/>
    <col min="10" max="10" width="5.77734375" style="35" customWidth="1"/>
    <col min="11" max="11" width="26.5546875" bestFit="1" customWidth="1"/>
    <col min="12" max="12" width="5.77734375" customWidth="1"/>
  </cols>
  <sheetData>
    <row r="1" spans="1:11" s="42" customFormat="1" ht="15" thickBot="1" x14ac:dyDescent="0.35">
      <c r="A1" s="40" t="s">
        <v>110</v>
      </c>
      <c r="B1" s="41"/>
      <c r="D1" s="40" t="s">
        <v>113</v>
      </c>
      <c r="E1" s="41"/>
      <c r="G1" s="40" t="s">
        <v>43</v>
      </c>
      <c r="H1" s="41"/>
      <c r="J1" s="40" t="s">
        <v>127</v>
      </c>
      <c r="K1" s="41"/>
    </row>
    <row r="2" spans="1:11" x14ac:dyDescent="0.3">
      <c r="B2" t="s">
        <v>96</v>
      </c>
    </row>
    <row r="3" spans="1:11" x14ac:dyDescent="0.3">
      <c r="A3" s="60" t="s">
        <v>133</v>
      </c>
      <c r="B3" s="7" t="s">
        <v>111</v>
      </c>
      <c r="D3" s="60"/>
      <c r="E3" s="7" t="s">
        <v>103</v>
      </c>
      <c r="G3" s="60"/>
      <c r="H3" s="7" t="s">
        <v>117</v>
      </c>
      <c r="J3" s="60" t="s">
        <v>133</v>
      </c>
      <c r="K3" s="7" t="s">
        <v>168</v>
      </c>
    </row>
    <row r="4" spans="1:11" x14ac:dyDescent="0.3">
      <c r="A4" s="60" t="s">
        <v>133</v>
      </c>
      <c r="B4" s="7" t="s">
        <v>112</v>
      </c>
      <c r="D4" s="60"/>
      <c r="E4" s="7" t="s">
        <v>104</v>
      </c>
      <c r="G4" s="60"/>
      <c r="H4" s="7" t="s">
        <v>118</v>
      </c>
      <c r="J4" s="60" t="s">
        <v>133</v>
      </c>
      <c r="K4" s="7" t="s">
        <v>128</v>
      </c>
    </row>
    <row r="5" spans="1:11" x14ac:dyDescent="0.3">
      <c r="A5" s="60"/>
      <c r="B5" s="7" t="s">
        <v>97</v>
      </c>
      <c r="D5" s="60" t="s">
        <v>133</v>
      </c>
      <c r="E5" s="7" t="s">
        <v>105</v>
      </c>
      <c r="G5" s="60"/>
      <c r="H5" s="7" t="s">
        <v>119</v>
      </c>
      <c r="J5" s="60" t="s">
        <v>133</v>
      </c>
      <c r="K5" s="7" t="s">
        <v>129</v>
      </c>
    </row>
    <row r="6" spans="1:11" x14ac:dyDescent="0.3">
      <c r="A6" s="60"/>
      <c r="B6" s="7" t="s">
        <v>98</v>
      </c>
      <c r="D6" s="60"/>
      <c r="E6" s="7" t="s">
        <v>106</v>
      </c>
      <c r="G6" s="60"/>
      <c r="H6" s="7" t="s">
        <v>120</v>
      </c>
      <c r="J6" s="60" t="s">
        <v>133</v>
      </c>
      <c r="K6" s="7" t="s">
        <v>131</v>
      </c>
    </row>
    <row r="7" spans="1:11" x14ac:dyDescent="0.3">
      <c r="A7" s="60"/>
      <c r="B7" s="7" t="s">
        <v>99</v>
      </c>
      <c r="D7" s="60"/>
      <c r="E7" s="7" t="s">
        <v>114</v>
      </c>
      <c r="G7" s="60" t="s">
        <v>133</v>
      </c>
      <c r="H7" s="7" t="s">
        <v>138</v>
      </c>
      <c r="J7" s="60" t="s">
        <v>133</v>
      </c>
      <c r="K7" s="7" t="s">
        <v>132</v>
      </c>
    </row>
    <row r="8" spans="1:11" x14ac:dyDescent="0.3">
      <c r="A8" s="60"/>
      <c r="B8" s="7" t="s">
        <v>101</v>
      </c>
      <c r="D8" s="60"/>
      <c r="E8" s="7" t="s">
        <v>107</v>
      </c>
      <c r="G8" s="60"/>
      <c r="H8" s="7" t="s">
        <v>121</v>
      </c>
      <c r="J8" s="60"/>
      <c r="K8" s="7" t="s">
        <v>130</v>
      </c>
    </row>
    <row r="9" spans="1:11" ht="15" thickBot="1" x14ac:dyDescent="0.35">
      <c r="A9" s="39"/>
      <c r="B9" s="12"/>
      <c r="D9" s="60"/>
      <c r="E9" s="7" t="s">
        <v>115</v>
      </c>
      <c r="G9" s="60"/>
      <c r="H9" s="7" t="s">
        <v>122</v>
      </c>
      <c r="J9" s="42"/>
      <c r="K9" s="42"/>
    </row>
    <row r="10" spans="1:11" s="42" customFormat="1" ht="15" thickBot="1" x14ac:dyDescent="0.35">
      <c r="A10" s="40" t="s">
        <v>100</v>
      </c>
      <c r="B10" s="41"/>
      <c r="G10" s="61"/>
      <c r="H10" s="43" t="s">
        <v>123</v>
      </c>
      <c r="J10" s="35"/>
      <c r="K10"/>
    </row>
    <row r="11" spans="1:11" x14ac:dyDescent="0.3">
      <c r="G11" s="60"/>
      <c r="H11" s="7" t="s">
        <v>124</v>
      </c>
    </row>
    <row r="12" spans="1:11" x14ac:dyDescent="0.3">
      <c r="A12" s="60" t="s">
        <v>133</v>
      </c>
      <c r="B12" s="7" t="s">
        <v>102</v>
      </c>
    </row>
    <row r="13" spans="1:11" ht="15" thickBot="1" x14ac:dyDescent="0.35">
      <c r="J13" s="42"/>
      <c r="K13" s="42"/>
    </row>
    <row r="14" spans="1:11" s="42" customFormat="1" ht="15" thickBot="1" x14ac:dyDescent="0.35">
      <c r="A14" s="40" t="s">
        <v>173</v>
      </c>
      <c r="B14" s="41"/>
      <c r="D14" s="40" t="s">
        <v>116</v>
      </c>
      <c r="E14" s="41"/>
      <c r="G14" s="40" t="s">
        <v>125</v>
      </c>
      <c r="H14" s="41"/>
      <c r="J14" s="35"/>
      <c r="K14"/>
    </row>
    <row r="16" spans="1:11" x14ac:dyDescent="0.3">
      <c r="A16" s="60" t="s">
        <v>133</v>
      </c>
      <c r="B16" s="7" t="s">
        <v>169</v>
      </c>
      <c r="D16" s="60"/>
      <c r="E16" s="7" t="s">
        <v>108</v>
      </c>
      <c r="G16" s="60" t="s">
        <v>133</v>
      </c>
      <c r="H16" s="7" t="s">
        <v>126</v>
      </c>
    </row>
    <row r="17" spans="1:8" x14ac:dyDescent="0.3">
      <c r="A17" s="60" t="s">
        <v>133</v>
      </c>
      <c r="B17" s="7" t="s">
        <v>170</v>
      </c>
      <c r="D17" s="60"/>
      <c r="E17" s="7" t="s">
        <v>109</v>
      </c>
      <c r="G17" s="60" t="s">
        <v>133</v>
      </c>
      <c r="H17" s="7" t="s">
        <v>167</v>
      </c>
    </row>
    <row r="18" spans="1:8" x14ac:dyDescent="0.3">
      <c r="A18" s="60" t="s">
        <v>133</v>
      </c>
      <c r="B18" s="7" t="s">
        <v>171</v>
      </c>
      <c r="D18" s="60"/>
      <c r="E18" s="7" t="s">
        <v>174</v>
      </c>
      <c r="G18" s="60" t="s">
        <v>133</v>
      </c>
      <c r="H18" s="7" t="s">
        <v>166</v>
      </c>
    </row>
    <row r="19" spans="1:8" x14ac:dyDescent="0.3">
      <c r="A19" s="60" t="s">
        <v>133</v>
      </c>
      <c r="B19" s="7" t="s">
        <v>172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ACAF-0C60-474F-9919-2F6E74DB723D}">
  <sheetPr>
    <tabColor theme="1"/>
  </sheetPr>
  <dimension ref="A1:A3"/>
  <sheetViews>
    <sheetView workbookViewId="0">
      <selection activeCell="K29" sqref="K29"/>
    </sheetView>
  </sheetViews>
  <sheetFormatPr baseColWidth="10" defaultRowHeight="14.4" x14ac:dyDescent="0.3"/>
  <sheetData>
    <row r="1" spans="1:1" x14ac:dyDescent="0.3">
      <c r="A1" s="80" t="s">
        <v>288</v>
      </c>
    </row>
    <row r="2" spans="1:1" x14ac:dyDescent="0.3">
      <c r="A2" t="s">
        <v>33</v>
      </c>
    </row>
    <row r="3" spans="1:1" x14ac:dyDescent="0.3">
      <c r="A3" t="s">
        <v>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D83D-452B-4C56-B546-33E2EED67D9E}">
  <sheetPr>
    <tabColor theme="0"/>
  </sheetPr>
  <dimension ref="A1:D18"/>
  <sheetViews>
    <sheetView workbookViewId="0"/>
  </sheetViews>
  <sheetFormatPr baseColWidth="10" defaultRowHeight="14.4" x14ac:dyDescent="0.3"/>
  <cols>
    <col min="1" max="1" width="13.21875" style="29" bestFit="1" customWidth="1"/>
    <col min="2" max="2" width="30.77734375" style="32" customWidth="1"/>
    <col min="3" max="3" width="45.77734375" style="32" customWidth="1"/>
    <col min="4" max="4" width="80.77734375" style="32" customWidth="1"/>
  </cols>
  <sheetData>
    <row r="1" spans="1:4" x14ac:dyDescent="0.3">
      <c r="A1" s="27" t="s">
        <v>78</v>
      </c>
      <c r="B1" s="30" t="s">
        <v>75</v>
      </c>
      <c r="C1" s="30" t="s">
        <v>76</v>
      </c>
      <c r="D1" s="30" t="s">
        <v>77</v>
      </c>
    </row>
    <row r="2" spans="1:4" x14ac:dyDescent="0.3">
      <c r="A2" s="28"/>
      <c r="B2" s="31"/>
      <c r="C2" s="31"/>
      <c r="D2" s="31"/>
    </row>
    <row r="3" spans="1:4" x14ac:dyDescent="0.3">
      <c r="A3" s="28"/>
      <c r="B3" s="31"/>
      <c r="C3" s="31"/>
      <c r="D3" s="31"/>
    </row>
    <row r="4" spans="1:4" x14ac:dyDescent="0.3">
      <c r="A4" s="28"/>
      <c r="B4" s="31"/>
      <c r="C4" s="31"/>
      <c r="D4" s="31"/>
    </row>
    <row r="5" spans="1:4" x14ac:dyDescent="0.3">
      <c r="A5" s="28"/>
      <c r="B5" s="31"/>
      <c r="C5" s="31"/>
      <c r="D5" s="31"/>
    </row>
    <row r="6" spans="1:4" x14ac:dyDescent="0.3">
      <c r="A6" s="28"/>
      <c r="B6" s="31"/>
      <c r="C6" s="31"/>
      <c r="D6" s="31"/>
    </row>
    <row r="7" spans="1:4" x14ac:dyDescent="0.3">
      <c r="A7" s="28"/>
      <c r="B7" s="31"/>
      <c r="C7" s="31"/>
      <c r="D7" s="31"/>
    </row>
    <row r="8" spans="1:4" x14ac:dyDescent="0.3">
      <c r="A8" s="28"/>
      <c r="B8" s="31"/>
      <c r="C8" s="31"/>
      <c r="D8" s="31"/>
    </row>
    <row r="9" spans="1:4" x14ac:dyDescent="0.3">
      <c r="A9" s="28"/>
      <c r="B9" s="31"/>
      <c r="C9" s="31"/>
      <c r="D9" s="31"/>
    </row>
    <row r="10" spans="1:4" x14ac:dyDescent="0.3">
      <c r="A10" s="28"/>
      <c r="B10" s="31"/>
      <c r="C10" s="31"/>
      <c r="D10" s="31"/>
    </row>
    <row r="11" spans="1:4" x14ac:dyDescent="0.3">
      <c r="A11" s="28"/>
      <c r="B11" s="31"/>
      <c r="C11" s="31"/>
      <c r="D11" s="31"/>
    </row>
    <row r="12" spans="1:4" x14ac:dyDescent="0.3">
      <c r="A12" s="28"/>
      <c r="B12" s="31"/>
      <c r="C12" s="31"/>
      <c r="D12" s="31"/>
    </row>
    <row r="13" spans="1:4" x14ac:dyDescent="0.3">
      <c r="A13" s="28"/>
      <c r="B13" s="31"/>
      <c r="C13" s="31"/>
      <c r="D13" s="31"/>
    </row>
    <row r="14" spans="1:4" x14ac:dyDescent="0.3">
      <c r="A14" s="28"/>
      <c r="B14" s="31"/>
      <c r="C14" s="31"/>
      <c r="D14" s="31"/>
    </row>
    <row r="15" spans="1:4" x14ac:dyDescent="0.3">
      <c r="A15" s="28"/>
      <c r="B15" s="31"/>
      <c r="C15" s="31"/>
      <c r="D15" s="31"/>
    </row>
    <row r="16" spans="1:4" x14ac:dyDescent="0.3">
      <c r="A16" s="28"/>
      <c r="B16" s="31"/>
      <c r="C16" s="31"/>
      <c r="D16" s="31"/>
    </row>
    <row r="17" spans="1:4" x14ac:dyDescent="0.3">
      <c r="A17" s="28"/>
      <c r="B17" s="31"/>
      <c r="C17" s="31"/>
      <c r="D17" s="31"/>
    </row>
    <row r="18" spans="1:4" x14ac:dyDescent="0.3">
      <c r="A18" s="28"/>
      <c r="B18" s="31"/>
      <c r="C18" s="31"/>
      <c r="D18" s="3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89F0-0B54-40E3-A465-6F3FE242F6CF}">
  <sheetPr>
    <tabColor theme="9" tint="0.79998168889431442"/>
  </sheetPr>
  <dimension ref="A1:O76"/>
  <sheetViews>
    <sheetView zoomScale="85" zoomScaleNormal="85" workbookViewId="0">
      <pane ySplit="2" topLeftCell="A3" activePane="bottomLeft" state="frozen"/>
      <selection activeCell="K29" sqref="K29"/>
      <selection pane="bottomLeft"/>
    </sheetView>
  </sheetViews>
  <sheetFormatPr baseColWidth="10" defaultRowHeight="14.4" x14ac:dyDescent="0.3"/>
  <cols>
    <col min="1" max="1" width="23.6640625" bestFit="1" customWidth="1"/>
    <col min="2" max="2" width="20.109375" bestFit="1" customWidth="1"/>
    <col min="3" max="3" width="18.109375" bestFit="1" customWidth="1"/>
    <col min="4" max="5" width="18.109375" customWidth="1"/>
    <col min="6" max="6" width="8.77734375" customWidth="1"/>
    <col min="7" max="7" width="13.33203125" bestFit="1" customWidth="1"/>
    <col min="8" max="8" width="11.77734375" bestFit="1" customWidth="1"/>
    <col min="9" max="9" width="13.88671875" bestFit="1" customWidth="1"/>
    <col min="10" max="10" width="9.33203125" style="5" customWidth="1"/>
    <col min="11" max="11" width="23.109375" bestFit="1" customWidth="1"/>
    <col min="12" max="15" width="8.77734375" customWidth="1"/>
  </cols>
  <sheetData>
    <row r="1" spans="1:15" x14ac:dyDescent="0.3">
      <c r="F1">
        <f>SUM(F3:F300)</f>
        <v>9</v>
      </c>
      <c r="G1">
        <f>COUNTIF(G3:G300,"ja")</f>
        <v>2</v>
      </c>
      <c r="H1">
        <f>COUNTIF(H3:H300,"ja")</f>
        <v>4</v>
      </c>
      <c r="L1">
        <f>SUM(L3:L300)</f>
        <v>0</v>
      </c>
      <c r="M1">
        <f>SUM(M3:M300)</f>
        <v>3</v>
      </c>
      <c r="N1">
        <f>SUM(N3:N300)</f>
        <v>1</v>
      </c>
      <c r="O1">
        <f>SUM(O3:O300)</f>
        <v>3</v>
      </c>
    </row>
    <row r="2" spans="1:15" s="9" customFormat="1" ht="43.2" x14ac:dyDescent="0.3">
      <c r="A2" s="67" t="s">
        <v>26</v>
      </c>
      <c r="B2" s="67" t="s">
        <v>27</v>
      </c>
      <c r="C2" s="67" t="s">
        <v>28</v>
      </c>
      <c r="D2" s="67" t="s">
        <v>261</v>
      </c>
      <c r="E2" s="67" t="s">
        <v>262</v>
      </c>
      <c r="F2" s="8" t="s">
        <v>1</v>
      </c>
      <c r="G2" s="8" t="s">
        <v>29</v>
      </c>
      <c r="H2" s="8" t="s">
        <v>53</v>
      </c>
      <c r="I2" s="8" t="s">
        <v>30</v>
      </c>
      <c r="J2" s="66" t="s">
        <v>32</v>
      </c>
      <c r="K2" s="8" t="s">
        <v>268</v>
      </c>
      <c r="L2" s="67" t="s">
        <v>39</v>
      </c>
      <c r="M2" s="67" t="s">
        <v>270</v>
      </c>
      <c r="N2" s="67" t="s">
        <v>36</v>
      </c>
      <c r="O2" s="67" t="s">
        <v>37</v>
      </c>
    </row>
    <row r="3" spans="1:15" x14ac:dyDescent="0.3">
      <c r="A3" s="64" t="s">
        <v>175</v>
      </c>
      <c r="B3" s="64" t="s">
        <v>259</v>
      </c>
      <c r="C3" s="64" t="s">
        <v>260</v>
      </c>
      <c r="D3" s="64" t="s">
        <v>260</v>
      </c>
      <c r="E3" s="64"/>
      <c r="F3" s="10">
        <f>COUNTA(A3:E3)</f>
        <v>4</v>
      </c>
      <c r="G3" s="64" t="s">
        <v>31</v>
      </c>
      <c r="H3" s="64" t="s">
        <v>33</v>
      </c>
      <c r="I3" s="64" t="s">
        <v>264</v>
      </c>
      <c r="J3" s="65">
        <v>12345</v>
      </c>
      <c r="K3" s="64" t="s">
        <v>269</v>
      </c>
      <c r="L3" s="7"/>
      <c r="M3" s="7">
        <v>2</v>
      </c>
      <c r="N3" s="7">
        <v>0</v>
      </c>
      <c r="O3" s="7">
        <v>0</v>
      </c>
    </row>
    <row r="4" spans="1:15" x14ac:dyDescent="0.3">
      <c r="A4" s="64" t="s">
        <v>175</v>
      </c>
      <c r="B4" s="64"/>
      <c r="C4" s="64"/>
      <c r="D4" s="64"/>
      <c r="E4" s="64"/>
      <c r="F4" s="10">
        <f t="shared" ref="F4:F65" si="0">COUNTA(A4:E4)</f>
        <v>1</v>
      </c>
      <c r="G4" s="64" t="s">
        <v>33</v>
      </c>
      <c r="H4" s="64" t="s">
        <v>33</v>
      </c>
      <c r="I4" s="64" t="s">
        <v>265</v>
      </c>
      <c r="J4" s="65">
        <v>12345</v>
      </c>
      <c r="K4" s="64" t="s">
        <v>269</v>
      </c>
      <c r="L4" s="51"/>
      <c r="M4" s="7">
        <v>0</v>
      </c>
      <c r="N4" s="7">
        <v>0</v>
      </c>
      <c r="O4" s="7">
        <v>1</v>
      </c>
    </row>
    <row r="5" spans="1:15" x14ac:dyDescent="0.3">
      <c r="A5" s="64" t="s">
        <v>259</v>
      </c>
      <c r="B5" s="64" t="s">
        <v>260</v>
      </c>
      <c r="C5" s="64"/>
      <c r="D5" s="64"/>
      <c r="E5" s="64"/>
      <c r="F5" s="10">
        <f t="shared" si="0"/>
        <v>2</v>
      </c>
      <c r="G5" s="64" t="s">
        <v>33</v>
      </c>
      <c r="H5" s="64" t="s">
        <v>33</v>
      </c>
      <c r="I5" s="64" t="s">
        <v>266</v>
      </c>
      <c r="J5" s="65">
        <v>12345</v>
      </c>
      <c r="K5" s="64" t="s">
        <v>269</v>
      </c>
      <c r="L5" s="51"/>
      <c r="M5" s="7">
        <v>1</v>
      </c>
      <c r="N5" s="7">
        <v>1</v>
      </c>
      <c r="O5" s="7">
        <v>0</v>
      </c>
    </row>
    <row r="6" spans="1:15" x14ac:dyDescent="0.3">
      <c r="A6" s="64" t="s">
        <v>175</v>
      </c>
      <c r="B6" s="64" t="s">
        <v>175</v>
      </c>
      <c r="C6" s="64"/>
      <c r="D6" s="64"/>
      <c r="E6" s="64"/>
      <c r="F6" s="10">
        <f t="shared" si="0"/>
        <v>2</v>
      </c>
      <c r="G6" s="64" t="s">
        <v>31</v>
      </c>
      <c r="H6" s="64" t="s">
        <v>33</v>
      </c>
      <c r="I6" s="64" t="s">
        <v>267</v>
      </c>
      <c r="J6" s="65">
        <v>12345</v>
      </c>
      <c r="K6" s="64" t="s">
        <v>269</v>
      </c>
      <c r="L6" s="7"/>
      <c r="M6" s="7">
        <v>0</v>
      </c>
      <c r="N6" s="7">
        <v>0</v>
      </c>
      <c r="O6" s="7">
        <v>2</v>
      </c>
    </row>
    <row r="7" spans="1:15" x14ac:dyDescent="0.3">
      <c r="A7" s="64"/>
      <c r="B7" s="64"/>
      <c r="C7" s="64"/>
      <c r="D7" s="64"/>
      <c r="E7" s="64"/>
      <c r="F7" s="10">
        <f t="shared" si="0"/>
        <v>0</v>
      </c>
      <c r="G7" s="64"/>
      <c r="H7" s="64"/>
      <c r="I7" s="64"/>
      <c r="J7" s="65"/>
      <c r="K7" s="64"/>
      <c r="L7" s="7"/>
      <c r="M7" s="52"/>
      <c r="N7" s="52"/>
      <c r="O7" s="52"/>
    </row>
    <row r="8" spans="1:15" x14ac:dyDescent="0.3">
      <c r="A8" s="64"/>
      <c r="B8" s="64"/>
      <c r="C8" s="64"/>
      <c r="D8" s="64"/>
      <c r="E8" s="64"/>
      <c r="F8" s="10">
        <f t="shared" si="0"/>
        <v>0</v>
      </c>
      <c r="G8" s="64"/>
      <c r="H8" s="64"/>
      <c r="I8" s="64"/>
      <c r="J8" s="65"/>
      <c r="K8" s="64"/>
      <c r="L8" s="7"/>
      <c r="M8" s="52"/>
      <c r="N8" s="52"/>
      <c r="O8" s="52"/>
    </row>
    <row r="9" spans="1:15" x14ac:dyDescent="0.3">
      <c r="A9" s="64"/>
      <c r="B9" s="64"/>
      <c r="C9" s="64"/>
      <c r="D9" s="64"/>
      <c r="E9" s="64"/>
      <c r="F9" s="10">
        <f t="shared" si="0"/>
        <v>0</v>
      </c>
      <c r="G9" s="64"/>
      <c r="H9" s="64"/>
      <c r="I9" s="64"/>
      <c r="J9" s="65"/>
      <c r="K9" s="64"/>
      <c r="L9" s="7"/>
      <c r="M9" s="52"/>
      <c r="N9" s="52"/>
      <c r="O9" s="52"/>
    </row>
    <row r="10" spans="1:15" x14ac:dyDescent="0.3">
      <c r="A10" s="64"/>
      <c r="B10" s="64"/>
      <c r="C10" s="64"/>
      <c r="D10" s="64"/>
      <c r="E10" s="64"/>
      <c r="F10" s="10">
        <f t="shared" si="0"/>
        <v>0</v>
      </c>
      <c r="G10" s="64"/>
      <c r="H10" s="64"/>
      <c r="I10" s="64"/>
      <c r="J10" s="65"/>
      <c r="K10" s="64"/>
      <c r="L10" s="7"/>
      <c r="M10" s="52"/>
      <c r="N10" s="52"/>
      <c r="O10" s="52"/>
    </row>
    <row r="11" spans="1:15" x14ac:dyDescent="0.3">
      <c r="A11" s="64"/>
      <c r="B11" s="64"/>
      <c r="C11" s="64"/>
      <c r="D11" s="64"/>
      <c r="E11" s="64"/>
      <c r="F11" s="10">
        <f t="shared" si="0"/>
        <v>0</v>
      </c>
      <c r="G11" s="64"/>
      <c r="H11" s="64"/>
      <c r="I11" s="64"/>
      <c r="J11" s="65"/>
      <c r="K11" s="64"/>
      <c r="L11" s="7"/>
      <c r="M11" s="52"/>
      <c r="N11" s="52"/>
      <c r="O11" s="52"/>
    </row>
    <row r="12" spans="1:15" x14ac:dyDescent="0.3">
      <c r="A12" s="64"/>
      <c r="B12" s="64"/>
      <c r="C12" s="64"/>
      <c r="D12" s="64"/>
      <c r="E12" s="64"/>
      <c r="F12" s="10">
        <f t="shared" si="0"/>
        <v>0</v>
      </c>
      <c r="G12" s="64"/>
      <c r="H12" s="64"/>
      <c r="I12" s="64"/>
      <c r="J12" s="65"/>
      <c r="K12" s="64"/>
      <c r="L12" s="7"/>
      <c r="M12" s="52"/>
      <c r="N12" s="52"/>
      <c r="O12" s="52"/>
    </row>
    <row r="13" spans="1:15" x14ac:dyDescent="0.3">
      <c r="A13" s="64"/>
      <c r="B13" s="64"/>
      <c r="C13" s="64"/>
      <c r="D13" s="64"/>
      <c r="E13" s="64"/>
      <c r="F13" s="10">
        <f t="shared" si="0"/>
        <v>0</v>
      </c>
      <c r="G13" s="64"/>
      <c r="H13" s="64"/>
      <c r="I13" s="64"/>
      <c r="J13" s="65"/>
      <c r="K13" s="64"/>
      <c r="L13" s="7"/>
      <c r="M13" s="52"/>
      <c r="N13" s="52"/>
      <c r="O13" s="52"/>
    </row>
    <row r="14" spans="1:15" x14ac:dyDescent="0.3">
      <c r="A14" s="64"/>
      <c r="B14" s="64"/>
      <c r="C14" s="64"/>
      <c r="D14" s="64"/>
      <c r="E14" s="64"/>
      <c r="F14" s="10">
        <f t="shared" si="0"/>
        <v>0</v>
      </c>
      <c r="G14" s="64"/>
      <c r="H14" s="64"/>
      <c r="I14" s="64"/>
      <c r="J14" s="65"/>
      <c r="K14" s="64"/>
      <c r="L14" s="7"/>
      <c r="M14" s="52"/>
      <c r="N14" s="52"/>
      <c r="O14" s="52"/>
    </row>
    <row r="15" spans="1:15" x14ac:dyDescent="0.3">
      <c r="A15" s="64"/>
      <c r="B15" s="64"/>
      <c r="C15" s="64"/>
      <c r="D15" s="64"/>
      <c r="E15" s="64"/>
      <c r="F15" s="10">
        <f t="shared" si="0"/>
        <v>0</v>
      </c>
      <c r="G15" s="64"/>
      <c r="H15" s="64"/>
      <c r="I15" s="64"/>
      <c r="J15" s="65"/>
      <c r="K15" s="64"/>
      <c r="L15" s="7"/>
      <c r="M15" s="52"/>
      <c r="N15" s="52"/>
      <c r="O15" s="52"/>
    </row>
    <row r="16" spans="1:15" x14ac:dyDescent="0.3">
      <c r="A16" s="64"/>
      <c r="B16" s="64"/>
      <c r="C16" s="64"/>
      <c r="D16" s="64"/>
      <c r="E16" s="64"/>
      <c r="F16" s="10">
        <f t="shared" si="0"/>
        <v>0</v>
      </c>
      <c r="G16" s="64"/>
      <c r="H16" s="64"/>
      <c r="I16" s="64"/>
      <c r="J16" s="65"/>
      <c r="K16" s="64"/>
      <c r="L16" s="7"/>
      <c r="M16" s="52"/>
      <c r="N16" s="52"/>
      <c r="O16" s="52"/>
    </row>
    <row r="17" spans="1:15" x14ac:dyDescent="0.3">
      <c r="A17" s="64"/>
      <c r="B17" s="64"/>
      <c r="C17" s="64"/>
      <c r="D17" s="64"/>
      <c r="E17" s="64"/>
      <c r="F17" s="10">
        <f t="shared" si="0"/>
        <v>0</v>
      </c>
      <c r="G17" s="64"/>
      <c r="H17" s="64"/>
      <c r="I17" s="64"/>
      <c r="J17" s="65"/>
      <c r="K17" s="64"/>
      <c r="L17" s="7"/>
      <c r="M17" s="52"/>
      <c r="N17" s="52"/>
      <c r="O17" s="52"/>
    </row>
    <row r="18" spans="1:15" x14ac:dyDescent="0.3">
      <c r="A18" s="64"/>
      <c r="B18" s="64"/>
      <c r="C18" s="64"/>
      <c r="D18" s="64"/>
      <c r="E18" s="64"/>
      <c r="F18" s="10">
        <f t="shared" si="0"/>
        <v>0</v>
      </c>
      <c r="G18" s="64"/>
      <c r="H18" s="64"/>
      <c r="I18" s="64"/>
      <c r="J18" s="65"/>
      <c r="K18" s="64"/>
      <c r="L18" s="7"/>
      <c r="M18" s="52"/>
      <c r="N18" s="52"/>
      <c r="O18" s="52"/>
    </row>
    <row r="19" spans="1:15" x14ac:dyDescent="0.3">
      <c r="A19" s="64"/>
      <c r="B19" s="64"/>
      <c r="C19" s="64"/>
      <c r="D19" s="64"/>
      <c r="E19" s="64"/>
      <c r="F19" s="10">
        <f t="shared" si="0"/>
        <v>0</v>
      </c>
      <c r="G19" s="64"/>
      <c r="H19" s="64"/>
      <c r="I19" s="64"/>
      <c r="J19" s="65"/>
      <c r="K19" s="64"/>
      <c r="L19" s="7"/>
      <c r="M19" s="52"/>
      <c r="N19" s="52"/>
      <c r="O19" s="52"/>
    </row>
    <row r="20" spans="1:15" x14ac:dyDescent="0.3">
      <c r="A20" s="64"/>
      <c r="B20" s="64"/>
      <c r="C20" s="64"/>
      <c r="D20" s="64"/>
      <c r="E20" s="64"/>
      <c r="F20" s="10">
        <f t="shared" si="0"/>
        <v>0</v>
      </c>
      <c r="G20" s="64"/>
      <c r="H20" s="64"/>
      <c r="I20" s="64"/>
      <c r="J20" s="65"/>
      <c r="K20" s="64"/>
      <c r="L20" s="7"/>
      <c r="M20" s="52"/>
      <c r="N20" s="52"/>
      <c r="O20" s="52"/>
    </row>
    <row r="21" spans="1:15" x14ac:dyDescent="0.3">
      <c r="A21" s="64"/>
      <c r="B21" s="64"/>
      <c r="C21" s="64"/>
      <c r="D21" s="64"/>
      <c r="E21" s="64"/>
      <c r="F21" s="10">
        <f t="shared" si="0"/>
        <v>0</v>
      </c>
      <c r="G21" s="64"/>
      <c r="H21" s="64"/>
      <c r="I21" s="64"/>
      <c r="J21" s="65"/>
      <c r="K21" s="64"/>
      <c r="L21" s="7"/>
      <c r="M21" s="52"/>
      <c r="N21" s="52"/>
      <c r="O21" s="52"/>
    </row>
    <row r="22" spans="1:15" x14ac:dyDescent="0.3">
      <c r="A22" s="64"/>
      <c r="B22" s="64"/>
      <c r="C22" s="64"/>
      <c r="D22" s="64"/>
      <c r="E22" s="64"/>
      <c r="F22" s="10">
        <f t="shared" si="0"/>
        <v>0</v>
      </c>
      <c r="G22" s="64"/>
      <c r="H22" s="64"/>
      <c r="I22" s="64"/>
      <c r="J22" s="65"/>
      <c r="K22" s="64"/>
      <c r="L22" s="51"/>
      <c r="M22" s="52"/>
      <c r="N22" s="52"/>
      <c r="O22" s="52"/>
    </row>
    <row r="23" spans="1:15" x14ac:dyDescent="0.3">
      <c r="A23" s="64"/>
      <c r="B23" s="64"/>
      <c r="C23" s="64"/>
      <c r="D23" s="64"/>
      <c r="E23" s="64"/>
      <c r="F23" s="10">
        <f t="shared" si="0"/>
        <v>0</v>
      </c>
      <c r="G23" s="64"/>
      <c r="H23" s="64"/>
      <c r="I23" s="64"/>
      <c r="J23" s="65"/>
      <c r="K23" s="64"/>
      <c r="L23" s="7"/>
      <c r="M23" s="52"/>
      <c r="N23" s="52"/>
      <c r="O23" s="52"/>
    </row>
    <row r="24" spans="1:15" x14ac:dyDescent="0.3">
      <c r="A24" s="64"/>
      <c r="B24" s="64"/>
      <c r="C24" s="64"/>
      <c r="D24" s="64"/>
      <c r="E24" s="64"/>
      <c r="F24" s="10">
        <f t="shared" si="0"/>
        <v>0</v>
      </c>
      <c r="G24" s="64"/>
      <c r="H24" s="64"/>
      <c r="I24" s="64"/>
      <c r="J24" s="65"/>
      <c r="K24" s="64"/>
      <c r="L24" s="7"/>
      <c r="M24" s="52"/>
      <c r="N24" s="52"/>
      <c r="O24" s="52"/>
    </row>
    <row r="25" spans="1:15" x14ac:dyDescent="0.3">
      <c r="A25" s="64"/>
      <c r="B25" s="64"/>
      <c r="C25" s="64"/>
      <c r="D25" s="64"/>
      <c r="E25" s="64"/>
      <c r="F25" s="10">
        <f t="shared" si="0"/>
        <v>0</v>
      </c>
      <c r="G25" s="64"/>
      <c r="H25" s="64"/>
      <c r="I25" s="64"/>
      <c r="J25" s="65"/>
      <c r="K25" s="64"/>
      <c r="L25" s="7"/>
      <c r="M25" s="52"/>
      <c r="N25" s="52"/>
      <c r="O25" s="52"/>
    </row>
    <row r="26" spans="1:15" x14ac:dyDescent="0.3">
      <c r="A26" s="64"/>
      <c r="B26" s="64"/>
      <c r="C26" s="64"/>
      <c r="D26" s="64"/>
      <c r="E26" s="64"/>
      <c r="F26" s="10">
        <f t="shared" si="0"/>
        <v>0</v>
      </c>
      <c r="G26" s="64"/>
      <c r="H26" s="64"/>
      <c r="I26" s="64"/>
      <c r="J26" s="65"/>
      <c r="K26" s="64"/>
      <c r="L26" s="7"/>
      <c r="M26" s="52"/>
      <c r="N26" s="52"/>
      <c r="O26" s="52"/>
    </row>
    <row r="27" spans="1:15" x14ac:dyDescent="0.3">
      <c r="A27" s="64"/>
      <c r="B27" s="64"/>
      <c r="C27" s="64"/>
      <c r="D27" s="64"/>
      <c r="E27" s="64"/>
      <c r="F27" s="10">
        <f t="shared" si="0"/>
        <v>0</v>
      </c>
      <c r="G27" s="64"/>
      <c r="H27" s="64"/>
      <c r="I27" s="64"/>
      <c r="J27" s="65"/>
      <c r="K27" s="64"/>
      <c r="L27" s="7"/>
      <c r="M27" s="52"/>
      <c r="N27" s="52"/>
      <c r="O27" s="52"/>
    </row>
    <row r="28" spans="1:15" x14ac:dyDescent="0.3">
      <c r="A28" s="64"/>
      <c r="B28" s="64"/>
      <c r="C28" s="64"/>
      <c r="D28" s="64"/>
      <c r="E28" s="64"/>
      <c r="F28" s="10">
        <f t="shared" si="0"/>
        <v>0</v>
      </c>
      <c r="G28" s="64"/>
      <c r="H28" s="64"/>
      <c r="I28" s="64"/>
      <c r="J28" s="65"/>
      <c r="K28" s="64"/>
      <c r="L28" s="7"/>
      <c r="M28" s="52"/>
      <c r="N28" s="52"/>
      <c r="O28" s="52"/>
    </row>
    <row r="29" spans="1:15" x14ac:dyDescent="0.3">
      <c r="A29" s="64"/>
      <c r="B29" s="64"/>
      <c r="C29" s="64"/>
      <c r="D29" s="64"/>
      <c r="E29" s="64"/>
      <c r="F29" s="10">
        <f t="shared" si="0"/>
        <v>0</v>
      </c>
      <c r="G29" s="64"/>
      <c r="H29" s="64"/>
      <c r="I29" s="64"/>
      <c r="J29" s="65"/>
      <c r="K29" s="64"/>
      <c r="L29" s="7"/>
      <c r="M29" s="52"/>
      <c r="N29" s="52"/>
      <c r="O29" s="52"/>
    </row>
    <row r="30" spans="1:15" x14ac:dyDescent="0.3">
      <c r="A30" s="64"/>
      <c r="B30" s="64"/>
      <c r="C30" s="64"/>
      <c r="D30" s="64"/>
      <c r="E30" s="64"/>
      <c r="F30" s="10">
        <f t="shared" si="0"/>
        <v>0</v>
      </c>
      <c r="G30" s="64"/>
      <c r="H30" s="64"/>
      <c r="I30" s="64"/>
      <c r="J30" s="65"/>
      <c r="K30" s="64"/>
      <c r="L30" s="7"/>
      <c r="M30" s="52"/>
      <c r="N30" s="52"/>
      <c r="O30" s="52"/>
    </row>
    <row r="31" spans="1:15" x14ac:dyDescent="0.3">
      <c r="A31" s="64"/>
      <c r="B31" s="64"/>
      <c r="C31" s="64"/>
      <c r="D31" s="64"/>
      <c r="E31" s="64"/>
      <c r="F31" s="10">
        <f t="shared" si="0"/>
        <v>0</v>
      </c>
      <c r="G31" s="64"/>
      <c r="H31" s="64"/>
      <c r="I31" s="64"/>
      <c r="J31" s="65"/>
      <c r="K31" s="64"/>
      <c r="L31" s="7"/>
      <c r="M31" s="52"/>
      <c r="N31" s="52"/>
      <c r="O31" s="52"/>
    </row>
    <row r="32" spans="1:15" x14ac:dyDescent="0.3">
      <c r="A32" s="64"/>
      <c r="B32" s="64"/>
      <c r="C32" s="64"/>
      <c r="D32" s="64"/>
      <c r="E32" s="64"/>
      <c r="F32" s="10">
        <f t="shared" si="0"/>
        <v>0</v>
      </c>
      <c r="G32" s="64"/>
      <c r="H32" s="64"/>
      <c r="I32" s="64"/>
      <c r="J32" s="65"/>
      <c r="K32" s="64"/>
      <c r="L32" s="7"/>
      <c r="M32" s="52"/>
      <c r="N32" s="52"/>
      <c r="O32" s="52"/>
    </row>
    <row r="33" spans="1:15" x14ac:dyDescent="0.3">
      <c r="A33" s="64"/>
      <c r="B33" s="64"/>
      <c r="C33" s="64"/>
      <c r="D33" s="64"/>
      <c r="E33" s="64"/>
      <c r="F33" s="10">
        <f t="shared" si="0"/>
        <v>0</v>
      </c>
      <c r="G33" s="64"/>
      <c r="H33" s="64"/>
      <c r="I33" s="64"/>
      <c r="J33" s="65"/>
      <c r="K33" s="64"/>
      <c r="L33" s="7"/>
      <c r="M33" s="52"/>
      <c r="N33" s="52"/>
      <c r="O33" s="52"/>
    </row>
    <row r="34" spans="1:15" x14ac:dyDescent="0.3">
      <c r="A34" s="64"/>
      <c r="B34" s="64"/>
      <c r="C34" s="64"/>
      <c r="D34" s="64"/>
      <c r="E34" s="64"/>
      <c r="F34" s="10">
        <f t="shared" si="0"/>
        <v>0</v>
      </c>
      <c r="G34" s="64"/>
      <c r="H34" s="64"/>
      <c r="I34" s="64"/>
      <c r="J34" s="65"/>
      <c r="K34" s="64"/>
      <c r="L34" s="7"/>
      <c r="M34" s="52"/>
      <c r="N34" s="52"/>
      <c r="O34" s="52"/>
    </row>
    <row r="35" spans="1:15" x14ac:dyDescent="0.3">
      <c r="A35" s="64"/>
      <c r="B35" s="64"/>
      <c r="C35" s="64"/>
      <c r="D35" s="64"/>
      <c r="E35" s="64"/>
      <c r="F35" s="10">
        <f t="shared" si="0"/>
        <v>0</v>
      </c>
      <c r="G35" s="64"/>
      <c r="H35" s="64"/>
      <c r="I35" s="64"/>
      <c r="J35" s="65"/>
      <c r="K35" s="64"/>
      <c r="L35" s="7"/>
      <c r="M35" s="52"/>
      <c r="N35" s="52"/>
      <c r="O35" s="52"/>
    </row>
    <row r="36" spans="1:15" x14ac:dyDescent="0.3">
      <c r="A36" s="64"/>
      <c r="B36" s="64"/>
      <c r="C36" s="64"/>
      <c r="D36" s="64"/>
      <c r="E36" s="64"/>
      <c r="F36" s="10">
        <f t="shared" si="0"/>
        <v>0</v>
      </c>
      <c r="G36" s="64"/>
      <c r="H36" s="64"/>
      <c r="I36" s="64"/>
      <c r="J36" s="65"/>
      <c r="K36" s="64"/>
      <c r="L36" s="7"/>
      <c r="M36" s="52"/>
      <c r="N36" s="52"/>
      <c r="O36" s="52"/>
    </row>
    <row r="37" spans="1:15" x14ac:dyDescent="0.3">
      <c r="A37" s="64"/>
      <c r="B37" s="64"/>
      <c r="C37" s="64"/>
      <c r="D37" s="64"/>
      <c r="E37" s="64"/>
      <c r="F37" s="10">
        <f t="shared" si="0"/>
        <v>0</v>
      </c>
      <c r="G37" s="64"/>
      <c r="H37" s="64"/>
      <c r="I37" s="64"/>
      <c r="J37" s="65"/>
      <c r="K37" s="64"/>
      <c r="L37" s="7"/>
      <c r="M37" s="52"/>
      <c r="N37" s="52"/>
      <c r="O37" s="52"/>
    </row>
    <row r="38" spans="1:15" x14ac:dyDescent="0.3">
      <c r="A38" s="64"/>
      <c r="B38" s="64"/>
      <c r="C38" s="64"/>
      <c r="D38" s="64"/>
      <c r="E38" s="64"/>
      <c r="F38" s="10">
        <f t="shared" si="0"/>
        <v>0</v>
      </c>
      <c r="G38" s="64"/>
      <c r="H38" s="64"/>
      <c r="I38" s="64"/>
      <c r="J38" s="65"/>
      <c r="K38" s="64"/>
      <c r="L38" s="7"/>
      <c r="M38" s="52"/>
      <c r="N38" s="52"/>
      <c r="O38" s="52"/>
    </row>
    <row r="39" spans="1:15" x14ac:dyDescent="0.3">
      <c r="A39" s="64"/>
      <c r="B39" s="64"/>
      <c r="C39" s="64"/>
      <c r="D39" s="64"/>
      <c r="E39" s="64"/>
      <c r="F39" s="10">
        <f t="shared" si="0"/>
        <v>0</v>
      </c>
      <c r="G39" s="64"/>
      <c r="H39" s="64"/>
      <c r="I39" s="64"/>
      <c r="J39" s="65"/>
      <c r="K39" s="64"/>
      <c r="L39" s="7"/>
      <c r="M39" s="52"/>
      <c r="N39" s="52"/>
      <c r="O39" s="52"/>
    </row>
    <row r="40" spans="1:15" x14ac:dyDescent="0.3">
      <c r="A40" s="64"/>
      <c r="B40" s="64"/>
      <c r="C40" s="64"/>
      <c r="D40" s="64"/>
      <c r="E40" s="64"/>
      <c r="F40" s="10">
        <f t="shared" si="0"/>
        <v>0</v>
      </c>
      <c r="G40" s="64"/>
      <c r="H40" s="64"/>
      <c r="I40" s="64"/>
      <c r="J40" s="65"/>
      <c r="K40" s="64"/>
      <c r="L40" s="7"/>
      <c r="M40" s="52"/>
      <c r="N40" s="52"/>
      <c r="O40" s="52"/>
    </row>
    <row r="41" spans="1:15" x14ac:dyDescent="0.3">
      <c r="A41" s="64"/>
      <c r="B41" s="64"/>
      <c r="C41" s="64"/>
      <c r="D41" s="64"/>
      <c r="E41" s="64"/>
      <c r="F41" s="10">
        <f t="shared" si="0"/>
        <v>0</v>
      </c>
      <c r="G41" s="64"/>
      <c r="H41" s="64"/>
      <c r="I41" s="64"/>
      <c r="J41" s="65"/>
      <c r="K41" s="64"/>
      <c r="L41" s="7"/>
      <c r="M41" s="52"/>
      <c r="N41" s="52"/>
      <c r="O41" s="52"/>
    </row>
    <row r="42" spans="1:15" x14ac:dyDescent="0.3">
      <c r="A42" s="64"/>
      <c r="B42" s="64"/>
      <c r="C42" s="64"/>
      <c r="D42" s="64"/>
      <c r="E42" s="64"/>
      <c r="F42" s="10">
        <f t="shared" si="0"/>
        <v>0</v>
      </c>
      <c r="G42" s="64"/>
      <c r="H42" s="64"/>
      <c r="I42" s="64"/>
      <c r="J42" s="65"/>
      <c r="K42" s="64"/>
      <c r="L42" s="7"/>
      <c r="M42" s="52"/>
      <c r="N42" s="52"/>
      <c r="O42" s="52"/>
    </row>
    <row r="43" spans="1:15" x14ac:dyDescent="0.3">
      <c r="A43" s="64"/>
      <c r="B43" s="64"/>
      <c r="C43" s="64"/>
      <c r="D43" s="64"/>
      <c r="E43" s="64"/>
      <c r="F43" s="10">
        <f t="shared" si="0"/>
        <v>0</v>
      </c>
      <c r="G43" s="64"/>
      <c r="H43" s="64"/>
      <c r="I43" s="64"/>
      <c r="J43" s="65"/>
      <c r="K43" s="64"/>
      <c r="L43" s="7"/>
      <c r="M43" s="52"/>
      <c r="N43" s="52"/>
      <c r="O43" s="52"/>
    </row>
    <row r="44" spans="1:15" x14ac:dyDescent="0.3">
      <c r="A44" s="64"/>
      <c r="B44" s="64"/>
      <c r="C44" s="64"/>
      <c r="D44" s="64"/>
      <c r="E44" s="64"/>
      <c r="F44" s="10">
        <f t="shared" si="0"/>
        <v>0</v>
      </c>
      <c r="G44" s="64"/>
      <c r="H44" s="64"/>
      <c r="I44" s="64"/>
      <c r="J44" s="65"/>
      <c r="K44" s="64"/>
      <c r="L44" s="7"/>
      <c r="M44" s="52"/>
      <c r="N44" s="52"/>
      <c r="O44" s="52"/>
    </row>
    <row r="45" spans="1:15" x14ac:dyDescent="0.3">
      <c r="A45" s="64"/>
      <c r="B45" s="64"/>
      <c r="C45" s="64"/>
      <c r="D45" s="64"/>
      <c r="E45" s="64"/>
      <c r="F45" s="10">
        <f t="shared" si="0"/>
        <v>0</v>
      </c>
      <c r="G45" s="64"/>
      <c r="H45" s="64"/>
      <c r="I45" s="64"/>
      <c r="J45" s="65"/>
      <c r="K45" s="64"/>
      <c r="L45" s="7"/>
      <c r="M45" s="52"/>
      <c r="N45" s="52"/>
      <c r="O45" s="52"/>
    </row>
    <row r="46" spans="1:15" x14ac:dyDescent="0.3">
      <c r="A46" s="64"/>
      <c r="B46" s="64"/>
      <c r="C46" s="64"/>
      <c r="D46" s="64"/>
      <c r="E46" s="64"/>
      <c r="F46" s="10">
        <f t="shared" si="0"/>
        <v>0</v>
      </c>
      <c r="G46" s="64"/>
      <c r="H46" s="64"/>
      <c r="I46" s="64"/>
      <c r="J46" s="65"/>
      <c r="K46" s="64"/>
      <c r="L46" s="7"/>
      <c r="M46" s="52"/>
      <c r="N46" s="52"/>
      <c r="O46" s="52"/>
    </row>
    <row r="47" spans="1:15" x14ac:dyDescent="0.3">
      <c r="A47" s="64"/>
      <c r="B47" s="64"/>
      <c r="C47" s="64"/>
      <c r="D47" s="64"/>
      <c r="E47" s="64"/>
      <c r="F47" s="10">
        <f t="shared" si="0"/>
        <v>0</v>
      </c>
      <c r="G47" s="64"/>
      <c r="H47" s="64"/>
      <c r="I47" s="64"/>
      <c r="J47" s="65"/>
      <c r="K47" s="64"/>
      <c r="L47" s="7"/>
      <c r="M47" s="52"/>
      <c r="N47" s="52"/>
      <c r="O47" s="52"/>
    </row>
    <row r="48" spans="1:15" x14ac:dyDescent="0.3">
      <c r="A48" s="64"/>
      <c r="B48" s="64"/>
      <c r="C48" s="64"/>
      <c r="D48" s="64"/>
      <c r="E48" s="64"/>
      <c r="F48" s="10">
        <f t="shared" si="0"/>
        <v>0</v>
      </c>
      <c r="G48" s="64"/>
      <c r="H48" s="64"/>
      <c r="I48" s="64"/>
      <c r="J48" s="65"/>
      <c r="K48" s="64"/>
      <c r="L48" s="7"/>
      <c r="M48" s="52"/>
      <c r="N48" s="52"/>
      <c r="O48" s="52"/>
    </row>
    <row r="49" spans="1:15" x14ac:dyDescent="0.3">
      <c r="A49" s="64"/>
      <c r="B49" s="64"/>
      <c r="C49" s="64"/>
      <c r="D49" s="64"/>
      <c r="E49" s="64"/>
      <c r="F49" s="10">
        <f t="shared" si="0"/>
        <v>0</v>
      </c>
      <c r="G49" s="64"/>
      <c r="H49" s="64"/>
      <c r="I49" s="64"/>
      <c r="J49" s="65"/>
      <c r="K49" s="64"/>
      <c r="L49" s="7"/>
      <c r="M49" s="52"/>
      <c r="N49" s="52"/>
      <c r="O49" s="52"/>
    </row>
    <row r="50" spans="1:15" x14ac:dyDescent="0.3">
      <c r="A50" s="64"/>
      <c r="B50" s="64"/>
      <c r="C50" s="64"/>
      <c r="D50" s="64"/>
      <c r="E50" s="64"/>
      <c r="F50" s="10">
        <f t="shared" si="0"/>
        <v>0</v>
      </c>
      <c r="G50" s="64"/>
      <c r="H50" s="64"/>
      <c r="I50" s="64"/>
      <c r="J50" s="65"/>
      <c r="K50" s="64"/>
      <c r="L50" s="7"/>
      <c r="M50" s="52"/>
      <c r="N50" s="52"/>
      <c r="O50" s="52"/>
    </row>
    <row r="51" spans="1:15" x14ac:dyDescent="0.3">
      <c r="A51" s="64"/>
      <c r="B51" s="64"/>
      <c r="C51" s="64"/>
      <c r="D51" s="64"/>
      <c r="E51" s="64"/>
      <c r="F51" s="10">
        <f t="shared" si="0"/>
        <v>0</v>
      </c>
      <c r="G51" s="64"/>
      <c r="H51" s="64"/>
      <c r="I51" s="64"/>
      <c r="J51" s="65"/>
      <c r="K51" s="64"/>
      <c r="L51" s="7"/>
      <c r="M51" s="52"/>
      <c r="N51" s="52"/>
      <c r="O51" s="52"/>
    </row>
    <row r="52" spans="1:15" x14ac:dyDescent="0.3">
      <c r="A52" s="64"/>
      <c r="B52" s="64"/>
      <c r="C52" s="64"/>
      <c r="D52" s="64"/>
      <c r="E52" s="64"/>
      <c r="F52" s="10">
        <f t="shared" si="0"/>
        <v>0</v>
      </c>
      <c r="G52" s="64"/>
      <c r="H52" s="64"/>
      <c r="I52" s="64"/>
      <c r="J52" s="65"/>
      <c r="K52" s="64"/>
      <c r="L52" s="7"/>
      <c r="M52" s="52"/>
      <c r="N52" s="52"/>
      <c r="O52" s="52"/>
    </row>
    <row r="53" spans="1:15" x14ac:dyDescent="0.3">
      <c r="A53" s="64"/>
      <c r="B53" s="64"/>
      <c r="C53" s="64"/>
      <c r="D53" s="64"/>
      <c r="E53" s="64"/>
      <c r="F53" s="10">
        <f t="shared" si="0"/>
        <v>0</v>
      </c>
      <c r="G53" s="64"/>
      <c r="H53" s="64"/>
      <c r="I53" s="64"/>
      <c r="J53" s="65"/>
      <c r="K53" s="64"/>
      <c r="L53" s="7"/>
      <c r="M53" s="52"/>
      <c r="N53" s="52"/>
      <c r="O53" s="52"/>
    </row>
    <row r="54" spans="1:15" x14ac:dyDescent="0.3">
      <c r="A54" s="64"/>
      <c r="B54" s="64"/>
      <c r="C54" s="64"/>
      <c r="D54" s="64"/>
      <c r="E54" s="64"/>
      <c r="F54" s="10">
        <f t="shared" si="0"/>
        <v>0</v>
      </c>
      <c r="G54" s="64"/>
      <c r="H54" s="64"/>
      <c r="I54" s="64"/>
      <c r="J54" s="65"/>
      <c r="K54" s="64"/>
      <c r="L54" s="7"/>
      <c r="M54" s="52"/>
      <c r="N54" s="52"/>
      <c r="O54" s="52"/>
    </row>
    <row r="55" spans="1:15" x14ac:dyDescent="0.3">
      <c r="A55" s="64"/>
      <c r="B55" s="64"/>
      <c r="C55" s="64"/>
      <c r="D55" s="64"/>
      <c r="E55" s="64"/>
      <c r="F55" s="10">
        <f t="shared" si="0"/>
        <v>0</v>
      </c>
      <c r="G55" s="64"/>
      <c r="H55" s="64"/>
      <c r="I55" s="64"/>
      <c r="J55" s="65"/>
      <c r="K55" s="64"/>
      <c r="L55" s="7"/>
      <c r="M55" s="52"/>
      <c r="N55" s="52"/>
      <c r="O55" s="52"/>
    </row>
    <row r="56" spans="1:15" x14ac:dyDescent="0.3">
      <c r="A56" s="64"/>
      <c r="B56" s="64"/>
      <c r="C56" s="64"/>
      <c r="D56" s="64"/>
      <c r="E56" s="64"/>
      <c r="F56" s="10">
        <f t="shared" si="0"/>
        <v>0</v>
      </c>
      <c r="G56" s="64"/>
      <c r="H56" s="64"/>
      <c r="I56" s="64"/>
      <c r="J56" s="65"/>
      <c r="K56" s="64"/>
      <c r="L56" s="7"/>
      <c r="M56" s="52"/>
      <c r="N56" s="52"/>
      <c r="O56" s="52"/>
    </row>
    <row r="57" spans="1:15" x14ac:dyDescent="0.3">
      <c r="A57" s="64"/>
      <c r="B57" s="64"/>
      <c r="C57" s="64"/>
      <c r="D57" s="64"/>
      <c r="E57" s="64"/>
      <c r="F57" s="10">
        <f t="shared" si="0"/>
        <v>0</v>
      </c>
      <c r="G57" s="64"/>
      <c r="H57" s="64"/>
      <c r="I57" s="64"/>
      <c r="J57" s="65"/>
      <c r="K57" s="64"/>
      <c r="L57" s="7"/>
      <c r="M57" s="52"/>
      <c r="N57" s="52"/>
      <c r="O57" s="52"/>
    </row>
    <row r="58" spans="1:15" x14ac:dyDescent="0.3">
      <c r="A58" s="64"/>
      <c r="B58" s="64"/>
      <c r="C58" s="64"/>
      <c r="D58" s="64"/>
      <c r="E58" s="64"/>
      <c r="F58" s="10">
        <f t="shared" si="0"/>
        <v>0</v>
      </c>
      <c r="G58" s="64"/>
      <c r="H58" s="64"/>
      <c r="I58" s="64"/>
      <c r="J58" s="65"/>
      <c r="K58" s="64"/>
      <c r="L58" s="7"/>
      <c r="M58" s="52"/>
      <c r="N58" s="52"/>
      <c r="O58" s="52"/>
    </row>
    <row r="59" spans="1:15" x14ac:dyDescent="0.3">
      <c r="A59" s="64"/>
      <c r="B59" s="64"/>
      <c r="C59" s="64"/>
      <c r="D59" s="64"/>
      <c r="E59" s="64"/>
      <c r="F59" s="10">
        <f t="shared" si="0"/>
        <v>0</v>
      </c>
      <c r="G59" s="64"/>
      <c r="H59" s="64"/>
      <c r="I59" s="64"/>
      <c r="J59" s="65"/>
      <c r="K59" s="64"/>
      <c r="L59" s="7"/>
      <c r="M59" s="52"/>
      <c r="N59" s="52"/>
      <c r="O59" s="52"/>
    </row>
    <row r="60" spans="1:15" x14ac:dyDescent="0.3">
      <c r="A60" s="64"/>
      <c r="B60" s="64"/>
      <c r="C60" s="64"/>
      <c r="D60" s="64"/>
      <c r="E60" s="64"/>
      <c r="F60" s="10">
        <f t="shared" si="0"/>
        <v>0</v>
      </c>
      <c r="G60" s="64"/>
      <c r="H60" s="64"/>
      <c r="I60" s="64"/>
      <c r="J60" s="65"/>
      <c r="K60" s="64"/>
      <c r="L60" s="7"/>
      <c r="M60" s="52"/>
      <c r="N60" s="52"/>
      <c r="O60" s="52"/>
    </row>
    <row r="61" spans="1:15" x14ac:dyDescent="0.3">
      <c r="A61" s="64"/>
      <c r="B61" s="64"/>
      <c r="C61" s="64"/>
      <c r="D61" s="64"/>
      <c r="E61" s="64"/>
      <c r="F61" s="10">
        <f t="shared" si="0"/>
        <v>0</v>
      </c>
      <c r="G61" s="64"/>
      <c r="H61" s="64"/>
      <c r="I61" s="64"/>
      <c r="J61" s="65"/>
      <c r="K61" s="64"/>
      <c r="L61" s="7"/>
      <c r="M61" s="52"/>
      <c r="N61" s="52"/>
      <c r="O61" s="52"/>
    </row>
    <row r="62" spans="1:15" x14ac:dyDescent="0.3">
      <c r="A62" s="64"/>
      <c r="B62" s="64"/>
      <c r="C62" s="64"/>
      <c r="D62" s="64"/>
      <c r="E62" s="64"/>
      <c r="F62" s="10">
        <f t="shared" si="0"/>
        <v>0</v>
      </c>
      <c r="G62" s="64"/>
      <c r="H62" s="64"/>
      <c r="I62" s="64"/>
      <c r="J62" s="65"/>
      <c r="K62" s="64"/>
      <c r="L62" s="7"/>
      <c r="M62" s="52"/>
      <c r="N62" s="52"/>
      <c r="O62" s="52"/>
    </row>
    <row r="63" spans="1:15" x14ac:dyDescent="0.3">
      <c r="A63" s="64"/>
      <c r="B63" s="64"/>
      <c r="C63" s="64"/>
      <c r="D63" s="64"/>
      <c r="E63" s="64"/>
      <c r="F63" s="10">
        <f t="shared" si="0"/>
        <v>0</v>
      </c>
      <c r="G63" s="64"/>
      <c r="H63" s="64"/>
      <c r="I63" s="64"/>
      <c r="J63" s="65"/>
      <c r="K63" s="64"/>
      <c r="L63" s="7"/>
      <c r="M63" s="64"/>
      <c r="N63" s="64"/>
      <c r="O63" s="64"/>
    </row>
    <row r="64" spans="1:15" x14ac:dyDescent="0.3">
      <c r="A64" s="64"/>
      <c r="B64" s="64"/>
      <c r="C64" s="64"/>
      <c r="D64" s="64"/>
      <c r="E64" s="64"/>
      <c r="F64" s="10">
        <f t="shared" si="0"/>
        <v>0</v>
      </c>
      <c r="G64" s="64"/>
      <c r="H64" s="64"/>
      <c r="I64" s="64"/>
      <c r="J64" s="65"/>
      <c r="K64" s="64"/>
      <c r="L64" s="7"/>
      <c r="M64" s="64"/>
      <c r="N64" s="64"/>
      <c r="O64" s="64"/>
    </row>
    <row r="65" spans="1:15" x14ac:dyDescent="0.3">
      <c r="A65" s="64"/>
      <c r="B65" s="64"/>
      <c r="C65" s="64"/>
      <c r="D65" s="64"/>
      <c r="E65" s="64"/>
      <c r="F65" s="10">
        <f t="shared" si="0"/>
        <v>0</v>
      </c>
      <c r="G65" s="64"/>
      <c r="H65" s="64"/>
      <c r="I65" s="64"/>
      <c r="J65" s="65"/>
      <c r="K65" s="64"/>
      <c r="L65" s="7"/>
      <c r="M65" s="64"/>
      <c r="N65" s="64"/>
      <c r="O65" s="64"/>
    </row>
    <row r="66" spans="1:15" x14ac:dyDescent="0.3">
      <c r="A66" s="11"/>
      <c r="B66" s="11"/>
      <c r="C66" s="11"/>
      <c r="D66" s="11"/>
      <c r="E66" s="11"/>
      <c r="F66" s="12"/>
      <c r="G66" s="12"/>
      <c r="H66" s="12"/>
      <c r="I66" s="12"/>
      <c r="J66" s="13"/>
      <c r="K66" s="12"/>
      <c r="L66" s="12"/>
      <c r="M66" s="12"/>
      <c r="N66" s="12"/>
      <c r="O66" s="12"/>
    </row>
    <row r="75" spans="1:15" x14ac:dyDescent="0.3">
      <c r="G75" s="15"/>
    </row>
    <row r="76" spans="1:15" x14ac:dyDescent="0.3">
      <c r="G76" s="15"/>
      <c r="I76" t="s">
        <v>139</v>
      </c>
    </row>
  </sheetData>
  <autoFilter ref="A2:O65" xr:uid="{DDD189F0-0B54-40E3-A465-6F3FE242F6CF}"/>
  <sortState xmlns:xlrd2="http://schemas.microsoft.com/office/spreadsheetml/2017/richdata2" ref="A3:O62">
    <sortCondition ref="A4:A62"/>
  </sortState>
  <phoneticPr fontId="6" type="noConversion"/>
  <conditionalFormatting sqref="L3:L65">
    <cfRule type="cellIs" dxfId="0" priority="1" operator="notEqual">
      <formula>F3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9DE0-0E98-4372-A716-21AF51745A4B}">
  <sheetPr>
    <tabColor theme="9" tint="0.79998168889431442"/>
  </sheetPr>
  <dimension ref="A1:C82"/>
  <sheetViews>
    <sheetView workbookViewId="0"/>
  </sheetViews>
  <sheetFormatPr baseColWidth="10" defaultRowHeight="14.4" x14ac:dyDescent="0.3"/>
  <cols>
    <col min="1" max="1" width="22.88671875" style="26" bestFit="1" customWidth="1"/>
    <col min="2" max="2" width="12.33203125" bestFit="1" customWidth="1"/>
    <col min="3" max="3" width="20.88671875" bestFit="1" customWidth="1"/>
    <col min="4" max="4" width="15.6640625" bestFit="1" customWidth="1"/>
  </cols>
  <sheetData>
    <row r="1" spans="1:3" x14ac:dyDescent="0.3">
      <c r="A1" s="14" t="s">
        <v>271</v>
      </c>
      <c r="B1" s="14" t="s">
        <v>71</v>
      </c>
      <c r="C1" s="14" t="s">
        <v>134</v>
      </c>
    </row>
    <row r="2" spans="1:3" x14ac:dyDescent="0.3">
      <c r="A2" s="52" t="s">
        <v>178</v>
      </c>
      <c r="B2" s="52" t="s">
        <v>69</v>
      </c>
      <c r="C2" s="52" t="s">
        <v>33</v>
      </c>
    </row>
    <row r="3" spans="1:3" x14ac:dyDescent="0.3">
      <c r="A3" s="52" t="s">
        <v>179</v>
      </c>
      <c r="B3" s="52" t="s">
        <v>70</v>
      </c>
      <c r="C3" s="52" t="s">
        <v>33</v>
      </c>
    </row>
    <row r="4" spans="1:3" x14ac:dyDescent="0.3">
      <c r="A4" s="52" t="s">
        <v>180</v>
      </c>
      <c r="B4" s="52" t="s">
        <v>69</v>
      </c>
      <c r="C4" s="52" t="s">
        <v>33</v>
      </c>
    </row>
    <row r="5" spans="1:3" x14ac:dyDescent="0.3">
      <c r="A5" s="52" t="s">
        <v>181</v>
      </c>
      <c r="B5" s="52" t="s">
        <v>70</v>
      </c>
      <c r="C5" s="52" t="s">
        <v>33</v>
      </c>
    </row>
    <row r="6" spans="1:3" x14ac:dyDescent="0.3">
      <c r="A6" s="52" t="s">
        <v>182</v>
      </c>
      <c r="B6" s="52" t="s">
        <v>69</v>
      </c>
      <c r="C6" s="52" t="s">
        <v>33</v>
      </c>
    </row>
    <row r="7" spans="1:3" x14ac:dyDescent="0.3">
      <c r="A7" s="52" t="s">
        <v>183</v>
      </c>
      <c r="B7" s="52" t="s">
        <v>70</v>
      </c>
      <c r="C7" s="52" t="s">
        <v>33</v>
      </c>
    </row>
    <row r="8" spans="1:3" x14ac:dyDescent="0.3">
      <c r="A8" s="52" t="s">
        <v>184</v>
      </c>
      <c r="B8" s="52" t="s">
        <v>69</v>
      </c>
      <c r="C8" s="52" t="s">
        <v>33</v>
      </c>
    </row>
    <row r="9" spans="1:3" x14ac:dyDescent="0.3">
      <c r="A9" s="52" t="s">
        <v>185</v>
      </c>
      <c r="B9" s="52" t="s">
        <v>70</v>
      </c>
      <c r="C9" s="52" t="s">
        <v>33</v>
      </c>
    </row>
    <row r="10" spans="1:3" x14ac:dyDescent="0.3">
      <c r="A10" s="52" t="s">
        <v>186</v>
      </c>
      <c r="B10" s="52" t="s">
        <v>69</v>
      </c>
      <c r="C10" s="52" t="s">
        <v>33</v>
      </c>
    </row>
    <row r="11" spans="1:3" x14ac:dyDescent="0.3">
      <c r="A11" s="52" t="s">
        <v>187</v>
      </c>
      <c r="B11" s="52" t="s">
        <v>70</v>
      </c>
      <c r="C11" s="52" t="s">
        <v>33</v>
      </c>
    </row>
    <row r="12" spans="1:3" x14ac:dyDescent="0.3">
      <c r="A12" s="52" t="s">
        <v>188</v>
      </c>
      <c r="B12" s="52" t="s">
        <v>69</v>
      </c>
      <c r="C12" s="52" t="s">
        <v>33</v>
      </c>
    </row>
    <row r="13" spans="1:3" x14ac:dyDescent="0.3">
      <c r="A13" s="52" t="s">
        <v>189</v>
      </c>
      <c r="B13" s="52" t="s">
        <v>70</v>
      </c>
      <c r="C13" s="52" t="s">
        <v>33</v>
      </c>
    </row>
    <row r="14" spans="1:3" x14ac:dyDescent="0.3">
      <c r="A14" s="52" t="s">
        <v>190</v>
      </c>
      <c r="B14" s="52" t="s">
        <v>69</v>
      </c>
      <c r="C14" s="52" t="s">
        <v>33</v>
      </c>
    </row>
    <row r="15" spans="1:3" x14ac:dyDescent="0.3">
      <c r="A15" s="52" t="s">
        <v>191</v>
      </c>
      <c r="B15" s="52" t="s">
        <v>70</v>
      </c>
      <c r="C15" s="52" t="s">
        <v>33</v>
      </c>
    </row>
    <row r="16" spans="1:3" x14ac:dyDescent="0.3">
      <c r="A16" s="52" t="s">
        <v>192</v>
      </c>
      <c r="B16" s="52" t="s">
        <v>69</v>
      </c>
      <c r="C16" s="52" t="s">
        <v>33</v>
      </c>
    </row>
    <row r="17" spans="1:3" x14ac:dyDescent="0.3">
      <c r="A17" s="52" t="s">
        <v>193</v>
      </c>
      <c r="B17" s="52" t="s">
        <v>70</v>
      </c>
      <c r="C17" s="52" t="s">
        <v>33</v>
      </c>
    </row>
    <row r="18" spans="1:3" x14ac:dyDescent="0.3">
      <c r="A18" s="52" t="s">
        <v>194</v>
      </c>
      <c r="B18" s="52" t="s">
        <v>69</v>
      </c>
      <c r="C18" s="52" t="s">
        <v>33</v>
      </c>
    </row>
    <row r="19" spans="1:3" x14ac:dyDescent="0.3">
      <c r="A19" s="52" t="s">
        <v>195</v>
      </c>
      <c r="B19" s="52" t="s">
        <v>70</v>
      </c>
      <c r="C19" s="52" t="s">
        <v>33</v>
      </c>
    </row>
    <row r="20" spans="1:3" x14ac:dyDescent="0.3">
      <c r="A20" s="52" t="s">
        <v>196</v>
      </c>
      <c r="B20" s="52" t="s">
        <v>69</v>
      </c>
      <c r="C20" s="52" t="s">
        <v>33</v>
      </c>
    </row>
    <row r="21" spans="1:3" x14ac:dyDescent="0.3">
      <c r="A21" s="52" t="s">
        <v>197</v>
      </c>
      <c r="B21" s="52" t="s">
        <v>70</v>
      </c>
      <c r="C21" s="52" t="s">
        <v>33</v>
      </c>
    </row>
    <row r="22" spans="1:3" x14ac:dyDescent="0.3">
      <c r="A22" s="52" t="s">
        <v>198</v>
      </c>
      <c r="B22" s="52" t="s">
        <v>69</v>
      </c>
      <c r="C22" s="52" t="s">
        <v>33</v>
      </c>
    </row>
    <row r="23" spans="1:3" x14ac:dyDescent="0.3">
      <c r="A23" s="52" t="s">
        <v>199</v>
      </c>
      <c r="B23" s="52" t="s">
        <v>70</v>
      </c>
      <c r="C23" s="52" t="s">
        <v>33</v>
      </c>
    </row>
    <row r="24" spans="1:3" x14ac:dyDescent="0.3">
      <c r="A24" s="52" t="s">
        <v>200</v>
      </c>
      <c r="B24" s="52" t="s">
        <v>69</v>
      </c>
      <c r="C24" s="52" t="s">
        <v>33</v>
      </c>
    </row>
    <row r="25" spans="1:3" x14ac:dyDescent="0.3">
      <c r="A25" s="52" t="s">
        <v>201</v>
      </c>
      <c r="B25" s="52" t="s">
        <v>70</v>
      </c>
      <c r="C25" s="52" t="s">
        <v>33</v>
      </c>
    </row>
    <row r="26" spans="1:3" x14ac:dyDescent="0.3">
      <c r="A26" s="52" t="s">
        <v>202</v>
      </c>
      <c r="B26" s="52" t="s">
        <v>69</v>
      </c>
      <c r="C26" s="52" t="s">
        <v>33</v>
      </c>
    </row>
    <row r="27" spans="1:3" x14ac:dyDescent="0.3">
      <c r="A27" s="52" t="s">
        <v>203</v>
      </c>
      <c r="B27" s="52" t="s">
        <v>70</v>
      </c>
      <c r="C27" s="52" t="s">
        <v>33</v>
      </c>
    </row>
    <row r="28" spans="1:3" x14ac:dyDescent="0.3">
      <c r="A28" s="52" t="s">
        <v>204</v>
      </c>
      <c r="B28" s="52" t="s">
        <v>69</v>
      </c>
      <c r="C28" s="52" t="s">
        <v>33</v>
      </c>
    </row>
    <row r="29" spans="1:3" x14ac:dyDescent="0.3">
      <c r="A29" s="52" t="s">
        <v>205</v>
      </c>
      <c r="B29" s="52" t="s">
        <v>70</v>
      </c>
      <c r="C29" s="52" t="s">
        <v>33</v>
      </c>
    </row>
    <row r="30" spans="1:3" x14ac:dyDescent="0.3">
      <c r="A30" s="52" t="s">
        <v>206</v>
      </c>
      <c r="B30" s="52" t="s">
        <v>69</v>
      </c>
      <c r="C30" s="52" t="s">
        <v>33</v>
      </c>
    </row>
    <row r="31" spans="1:3" x14ac:dyDescent="0.3">
      <c r="A31" s="52" t="s">
        <v>207</v>
      </c>
      <c r="B31" s="52" t="s">
        <v>70</v>
      </c>
      <c r="C31" s="52" t="s">
        <v>33</v>
      </c>
    </row>
    <row r="32" spans="1:3" x14ac:dyDescent="0.3">
      <c r="A32" s="52" t="s">
        <v>208</v>
      </c>
      <c r="B32" s="52" t="s">
        <v>69</v>
      </c>
      <c r="C32" s="52" t="s">
        <v>33</v>
      </c>
    </row>
    <row r="33" spans="1:3" x14ac:dyDescent="0.3">
      <c r="A33" s="52" t="s">
        <v>209</v>
      </c>
      <c r="B33" s="52" t="s">
        <v>70</v>
      </c>
      <c r="C33" s="52" t="s">
        <v>33</v>
      </c>
    </row>
    <row r="34" spans="1:3" x14ac:dyDescent="0.3">
      <c r="A34" s="52" t="s">
        <v>210</v>
      </c>
      <c r="B34" s="52" t="s">
        <v>69</v>
      </c>
      <c r="C34" s="52" t="s">
        <v>33</v>
      </c>
    </row>
    <row r="35" spans="1:3" x14ac:dyDescent="0.3">
      <c r="A35" s="52" t="s">
        <v>211</v>
      </c>
      <c r="B35" s="52" t="s">
        <v>70</v>
      </c>
      <c r="C35" s="52" t="s">
        <v>33</v>
      </c>
    </row>
    <row r="36" spans="1:3" x14ac:dyDescent="0.3">
      <c r="A36" s="52" t="s">
        <v>212</v>
      </c>
      <c r="B36" s="52" t="s">
        <v>69</v>
      </c>
      <c r="C36" s="52" t="s">
        <v>33</v>
      </c>
    </row>
    <row r="37" spans="1:3" x14ac:dyDescent="0.3">
      <c r="A37" s="52" t="s">
        <v>213</v>
      </c>
      <c r="B37" s="52" t="s">
        <v>70</v>
      </c>
      <c r="C37" s="52" t="s">
        <v>33</v>
      </c>
    </row>
    <row r="38" spans="1:3" x14ac:dyDescent="0.3">
      <c r="A38" s="52" t="s">
        <v>214</v>
      </c>
      <c r="B38" s="52" t="s">
        <v>69</v>
      </c>
      <c r="C38" s="52" t="s">
        <v>33</v>
      </c>
    </row>
    <row r="39" spans="1:3" x14ac:dyDescent="0.3">
      <c r="A39" s="52" t="s">
        <v>215</v>
      </c>
      <c r="B39" s="52" t="s">
        <v>70</v>
      </c>
      <c r="C39" s="52" t="s">
        <v>33</v>
      </c>
    </row>
    <row r="40" spans="1:3" x14ac:dyDescent="0.3">
      <c r="A40" s="52" t="s">
        <v>216</v>
      </c>
      <c r="B40" s="52" t="s">
        <v>69</v>
      </c>
      <c r="C40" s="52" t="s">
        <v>33</v>
      </c>
    </row>
    <row r="41" spans="1:3" x14ac:dyDescent="0.3">
      <c r="A41" s="52" t="s">
        <v>217</v>
      </c>
      <c r="B41" s="52" t="s">
        <v>70</v>
      </c>
      <c r="C41" s="52" t="s">
        <v>33</v>
      </c>
    </row>
    <row r="42" spans="1:3" x14ac:dyDescent="0.3">
      <c r="A42" s="52" t="s">
        <v>218</v>
      </c>
      <c r="B42" s="52" t="s">
        <v>69</v>
      </c>
      <c r="C42" s="52" t="s">
        <v>33</v>
      </c>
    </row>
    <row r="43" spans="1:3" x14ac:dyDescent="0.3">
      <c r="A43" s="52" t="s">
        <v>219</v>
      </c>
      <c r="B43" s="52" t="s">
        <v>70</v>
      </c>
      <c r="C43" s="52" t="s">
        <v>33</v>
      </c>
    </row>
    <row r="44" spans="1:3" x14ac:dyDescent="0.3">
      <c r="A44" s="52" t="s">
        <v>220</v>
      </c>
      <c r="B44" s="52" t="s">
        <v>69</v>
      </c>
      <c r="C44" s="52" t="s">
        <v>33</v>
      </c>
    </row>
    <row r="45" spans="1:3" x14ac:dyDescent="0.3">
      <c r="A45" s="52" t="s">
        <v>221</v>
      </c>
      <c r="B45" s="52" t="s">
        <v>70</v>
      </c>
      <c r="C45" s="52" t="s">
        <v>33</v>
      </c>
    </row>
    <row r="46" spans="1:3" x14ac:dyDescent="0.3">
      <c r="A46" s="52" t="s">
        <v>222</v>
      </c>
      <c r="B46" s="52" t="s">
        <v>69</v>
      </c>
      <c r="C46" s="52" t="s">
        <v>33</v>
      </c>
    </row>
    <row r="47" spans="1:3" x14ac:dyDescent="0.3">
      <c r="A47" s="52" t="s">
        <v>223</v>
      </c>
      <c r="B47" s="52" t="s">
        <v>70</v>
      </c>
      <c r="C47" s="52" t="s">
        <v>33</v>
      </c>
    </row>
    <row r="48" spans="1:3" x14ac:dyDescent="0.3">
      <c r="A48" s="52" t="s">
        <v>224</v>
      </c>
      <c r="B48" s="52" t="s">
        <v>69</v>
      </c>
      <c r="C48" s="52" t="s">
        <v>33</v>
      </c>
    </row>
    <row r="49" spans="1:3" x14ac:dyDescent="0.3">
      <c r="A49" s="52" t="s">
        <v>225</v>
      </c>
      <c r="B49" s="52" t="s">
        <v>70</v>
      </c>
      <c r="C49" s="52" t="s">
        <v>33</v>
      </c>
    </row>
    <row r="50" spans="1:3" x14ac:dyDescent="0.3">
      <c r="A50" s="52" t="s">
        <v>226</v>
      </c>
      <c r="B50" s="52" t="s">
        <v>69</v>
      </c>
      <c r="C50" s="52" t="s">
        <v>33</v>
      </c>
    </row>
    <row r="51" spans="1:3" x14ac:dyDescent="0.3">
      <c r="A51" s="52" t="s">
        <v>227</v>
      </c>
      <c r="B51" s="52" t="s">
        <v>70</v>
      </c>
      <c r="C51" s="52" t="s">
        <v>33</v>
      </c>
    </row>
    <row r="52" spans="1:3" x14ac:dyDescent="0.3">
      <c r="A52" s="52" t="s">
        <v>228</v>
      </c>
      <c r="B52" s="52" t="s">
        <v>69</v>
      </c>
      <c r="C52" s="52" t="s">
        <v>33</v>
      </c>
    </row>
    <row r="53" spans="1:3" x14ac:dyDescent="0.3">
      <c r="A53" s="52" t="s">
        <v>229</v>
      </c>
      <c r="B53" s="52" t="s">
        <v>70</v>
      </c>
      <c r="C53" s="52" t="s">
        <v>33</v>
      </c>
    </row>
    <row r="54" spans="1:3" x14ac:dyDescent="0.3">
      <c r="A54" s="52" t="s">
        <v>230</v>
      </c>
      <c r="B54" s="52" t="s">
        <v>69</v>
      </c>
      <c r="C54" s="52" t="s">
        <v>33</v>
      </c>
    </row>
    <row r="55" spans="1:3" x14ac:dyDescent="0.3">
      <c r="A55" s="52" t="s">
        <v>231</v>
      </c>
      <c r="B55" s="52" t="s">
        <v>70</v>
      </c>
      <c r="C55" s="63" t="s">
        <v>135</v>
      </c>
    </row>
    <row r="56" spans="1:3" x14ac:dyDescent="0.3">
      <c r="A56" s="52" t="s">
        <v>232</v>
      </c>
      <c r="B56" s="52" t="s">
        <v>69</v>
      </c>
      <c r="C56" s="52" t="s">
        <v>33</v>
      </c>
    </row>
    <row r="57" spans="1:3" x14ac:dyDescent="0.3">
      <c r="A57" s="52" t="s">
        <v>233</v>
      </c>
      <c r="B57" s="52" t="s">
        <v>70</v>
      </c>
      <c r="C57" s="52" t="s">
        <v>33</v>
      </c>
    </row>
    <row r="58" spans="1:3" x14ac:dyDescent="0.3">
      <c r="A58" s="52" t="s">
        <v>234</v>
      </c>
      <c r="B58" s="52" t="s">
        <v>69</v>
      </c>
      <c r="C58" s="63" t="s">
        <v>135</v>
      </c>
    </row>
    <row r="59" spans="1:3" x14ac:dyDescent="0.3">
      <c r="A59" s="52" t="s">
        <v>235</v>
      </c>
      <c r="B59" s="52" t="s">
        <v>70</v>
      </c>
      <c r="C59" s="52" t="s">
        <v>33</v>
      </c>
    </row>
    <row r="60" spans="1:3" x14ac:dyDescent="0.3">
      <c r="A60" s="52" t="s">
        <v>236</v>
      </c>
      <c r="B60" s="52" t="s">
        <v>69</v>
      </c>
      <c r="C60" s="52" t="s">
        <v>33</v>
      </c>
    </row>
    <row r="61" spans="1:3" x14ac:dyDescent="0.3">
      <c r="A61" s="52" t="s">
        <v>237</v>
      </c>
      <c r="B61" s="52" t="s">
        <v>70</v>
      </c>
      <c r="C61" s="52" t="s">
        <v>33</v>
      </c>
    </row>
    <row r="62" spans="1:3" x14ac:dyDescent="0.3">
      <c r="A62" s="52" t="s">
        <v>238</v>
      </c>
      <c r="B62" s="52" t="s">
        <v>69</v>
      </c>
      <c r="C62" s="52" t="s">
        <v>33</v>
      </c>
    </row>
    <row r="63" spans="1:3" x14ac:dyDescent="0.3">
      <c r="A63" s="52" t="s">
        <v>239</v>
      </c>
      <c r="B63" s="52" t="s">
        <v>70</v>
      </c>
      <c r="C63" s="52" t="s">
        <v>33</v>
      </c>
    </row>
    <row r="64" spans="1:3" x14ac:dyDescent="0.3">
      <c r="A64" s="52" t="s">
        <v>240</v>
      </c>
      <c r="B64" s="52" t="s">
        <v>69</v>
      </c>
      <c r="C64" s="52" t="s">
        <v>33</v>
      </c>
    </row>
    <row r="65" spans="1:3" x14ac:dyDescent="0.3">
      <c r="A65" s="52" t="s">
        <v>241</v>
      </c>
      <c r="B65" s="52" t="s">
        <v>70</v>
      </c>
      <c r="C65" s="52" t="s">
        <v>33</v>
      </c>
    </row>
    <row r="66" spans="1:3" x14ac:dyDescent="0.3">
      <c r="A66" s="52" t="s">
        <v>242</v>
      </c>
      <c r="B66" s="52" t="s">
        <v>69</v>
      </c>
      <c r="C66" s="52" t="s">
        <v>33</v>
      </c>
    </row>
    <row r="67" spans="1:3" x14ac:dyDescent="0.3">
      <c r="A67" s="52" t="s">
        <v>243</v>
      </c>
      <c r="B67" s="52" t="s">
        <v>70</v>
      </c>
      <c r="C67" s="52" t="s">
        <v>33</v>
      </c>
    </row>
    <row r="68" spans="1:3" x14ac:dyDescent="0.3">
      <c r="A68" s="52" t="s">
        <v>244</v>
      </c>
      <c r="B68" s="52" t="s">
        <v>69</v>
      </c>
      <c r="C68" s="52" t="s">
        <v>33</v>
      </c>
    </row>
    <row r="69" spans="1:3" x14ac:dyDescent="0.3">
      <c r="A69" s="52" t="s">
        <v>245</v>
      </c>
      <c r="B69" s="52" t="s">
        <v>70</v>
      </c>
      <c r="C69" s="52" t="s">
        <v>33</v>
      </c>
    </row>
    <row r="70" spans="1:3" x14ac:dyDescent="0.3">
      <c r="A70" s="52" t="s">
        <v>246</v>
      </c>
      <c r="B70" s="52" t="s">
        <v>69</v>
      </c>
      <c r="C70" s="52" t="s">
        <v>33</v>
      </c>
    </row>
    <row r="71" spans="1:3" x14ac:dyDescent="0.3">
      <c r="A71" s="52" t="s">
        <v>247</v>
      </c>
      <c r="B71" s="52" t="s">
        <v>70</v>
      </c>
      <c r="C71" s="52" t="s">
        <v>33</v>
      </c>
    </row>
    <row r="72" spans="1:3" x14ac:dyDescent="0.3">
      <c r="A72" s="52" t="s">
        <v>248</v>
      </c>
      <c r="B72" s="52" t="s">
        <v>69</v>
      </c>
      <c r="C72" s="52" t="s">
        <v>33</v>
      </c>
    </row>
    <row r="73" spans="1:3" x14ac:dyDescent="0.3">
      <c r="A73" s="52" t="s">
        <v>249</v>
      </c>
      <c r="B73" s="52" t="s">
        <v>70</v>
      </c>
      <c r="C73" s="52" t="s">
        <v>33</v>
      </c>
    </row>
    <row r="74" spans="1:3" x14ac:dyDescent="0.3">
      <c r="A74" s="52" t="s">
        <v>250</v>
      </c>
      <c r="B74" s="52" t="s">
        <v>69</v>
      </c>
      <c r="C74" s="52" t="s">
        <v>33</v>
      </c>
    </row>
    <row r="75" spans="1:3" x14ac:dyDescent="0.3">
      <c r="A75" s="52" t="s">
        <v>251</v>
      </c>
      <c r="B75" s="52" t="s">
        <v>70</v>
      </c>
      <c r="C75" s="52" t="s">
        <v>33</v>
      </c>
    </row>
    <row r="76" spans="1:3" x14ac:dyDescent="0.3">
      <c r="A76" s="52" t="s">
        <v>252</v>
      </c>
      <c r="B76" s="52" t="s">
        <v>69</v>
      </c>
      <c r="C76" s="52" t="s">
        <v>33</v>
      </c>
    </row>
    <row r="77" spans="1:3" x14ac:dyDescent="0.3">
      <c r="A77" s="52" t="s">
        <v>253</v>
      </c>
      <c r="B77" s="52" t="s">
        <v>70</v>
      </c>
      <c r="C77" s="52" t="s">
        <v>33</v>
      </c>
    </row>
    <row r="78" spans="1:3" x14ac:dyDescent="0.3">
      <c r="A78" s="52" t="s">
        <v>254</v>
      </c>
      <c r="B78" s="52" t="s">
        <v>69</v>
      </c>
      <c r="C78" s="52" t="s">
        <v>33</v>
      </c>
    </row>
    <row r="79" spans="1:3" x14ac:dyDescent="0.3">
      <c r="A79" s="52" t="s">
        <v>255</v>
      </c>
      <c r="B79" s="52" t="s">
        <v>70</v>
      </c>
      <c r="C79" s="52" t="s">
        <v>33</v>
      </c>
    </row>
    <row r="80" spans="1:3" x14ac:dyDescent="0.3">
      <c r="A80" s="52" t="s">
        <v>256</v>
      </c>
      <c r="B80" s="52" t="s">
        <v>69</v>
      </c>
      <c r="C80" s="52" t="s">
        <v>33</v>
      </c>
    </row>
    <row r="81" spans="1:3" x14ac:dyDescent="0.3">
      <c r="A81" s="52" t="s">
        <v>257</v>
      </c>
      <c r="B81" s="52" t="s">
        <v>70</v>
      </c>
      <c r="C81" s="52" t="s">
        <v>33</v>
      </c>
    </row>
    <row r="82" spans="1:3" x14ac:dyDescent="0.3">
      <c r="A82" s="52" t="s">
        <v>258</v>
      </c>
      <c r="B82" s="52" t="s">
        <v>69</v>
      </c>
      <c r="C82" s="52" t="s">
        <v>33</v>
      </c>
    </row>
  </sheetData>
  <autoFilter ref="A1:C82" xr:uid="{4C3C9DE0-0E98-4372-A716-21AF51745A4B}"/>
  <sortState xmlns:xlrd2="http://schemas.microsoft.com/office/spreadsheetml/2017/richdata2" ref="A2:A82">
    <sortCondition ref="A2:A82"/>
  </sortState>
  <phoneticPr fontId="6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7467C-892D-4DD2-9F10-384C94165200}">
  <sheetPr>
    <tabColor theme="5" tint="0.79998168889431442"/>
  </sheetPr>
  <dimension ref="A1:K15"/>
  <sheetViews>
    <sheetView workbookViewId="0"/>
  </sheetViews>
  <sheetFormatPr baseColWidth="10" defaultRowHeight="14.4" x14ac:dyDescent="0.3"/>
  <cols>
    <col min="1" max="1" width="20.5546875" bestFit="1" customWidth="1"/>
    <col min="3" max="3" width="11.5546875" style="1"/>
    <col min="4" max="4" width="13.109375" style="1" bestFit="1" customWidth="1"/>
    <col min="5" max="5" width="16.5546875" style="1" bestFit="1" customWidth="1"/>
    <col min="6" max="6" width="17.109375" style="1" bestFit="1" customWidth="1"/>
    <col min="7" max="7" width="21.21875" style="1" bestFit="1" customWidth="1"/>
    <col min="8" max="8" width="12.6640625" style="1" bestFit="1" customWidth="1"/>
  </cols>
  <sheetData>
    <row r="1" spans="1:11" ht="15" thickBot="1" x14ac:dyDescent="0.35">
      <c r="A1" s="68" t="s">
        <v>11</v>
      </c>
    </row>
    <row r="2" spans="1:11" x14ac:dyDescent="0.3">
      <c r="A2" s="73"/>
    </row>
    <row r="3" spans="1:11" x14ac:dyDescent="0.3">
      <c r="B3" s="14" t="s">
        <v>1</v>
      </c>
      <c r="C3" s="72" t="s">
        <v>3</v>
      </c>
      <c r="D3" s="72" t="s">
        <v>34</v>
      </c>
      <c r="E3" s="72" t="s">
        <v>273</v>
      </c>
      <c r="F3" s="72" t="s">
        <v>35</v>
      </c>
      <c r="G3" s="72" t="s">
        <v>274</v>
      </c>
      <c r="H3" s="72" t="s">
        <v>2</v>
      </c>
    </row>
    <row r="4" spans="1:11" x14ac:dyDescent="0.3">
      <c r="A4" s="10" t="s">
        <v>0</v>
      </c>
      <c r="B4" s="10">
        <f>ROUNDUP(COUNTA('Gäste Informationen'!A3:A100),-1)</f>
        <v>10</v>
      </c>
      <c r="C4" s="69">
        <v>0</v>
      </c>
      <c r="D4" s="10">
        <f>'Gäste Informationen'!$G$1</f>
        <v>2</v>
      </c>
      <c r="E4" s="69">
        <v>0</v>
      </c>
      <c r="F4" s="10">
        <f>B4</f>
        <v>10</v>
      </c>
      <c r="G4" s="69">
        <v>0</v>
      </c>
      <c r="H4" s="70">
        <f>B4*C4+D4*E4+F4*G4</f>
        <v>0</v>
      </c>
    </row>
    <row r="5" spans="1:11" x14ac:dyDescent="0.3">
      <c r="A5" s="10" t="s">
        <v>4</v>
      </c>
      <c r="B5" s="10">
        <f>B4</f>
        <v>10</v>
      </c>
      <c r="C5" s="69">
        <v>0</v>
      </c>
      <c r="D5" s="10">
        <f>D4</f>
        <v>2</v>
      </c>
      <c r="E5" s="69">
        <v>0</v>
      </c>
      <c r="F5" s="10">
        <f t="shared" ref="F5:F13" si="0">B5</f>
        <v>10</v>
      </c>
      <c r="G5" s="69">
        <v>0</v>
      </c>
      <c r="H5" s="70">
        <f>B5*C5+D5*E5+F5*G5</f>
        <v>0</v>
      </c>
      <c r="J5" s="19"/>
      <c r="K5" s="19"/>
    </row>
    <row r="6" spans="1:11" x14ac:dyDescent="0.3">
      <c r="A6" s="10" t="s">
        <v>41</v>
      </c>
      <c r="B6" s="10">
        <f>B5</f>
        <v>10</v>
      </c>
      <c r="C6" s="69">
        <v>0</v>
      </c>
      <c r="D6" s="10">
        <f>D5</f>
        <v>2</v>
      </c>
      <c r="E6" s="69">
        <v>0</v>
      </c>
      <c r="F6" s="10">
        <f t="shared" si="0"/>
        <v>10</v>
      </c>
      <c r="G6" s="69">
        <v>0</v>
      </c>
      <c r="H6" s="70">
        <f>B6*C6+D6*E6+F6*G6</f>
        <v>0</v>
      </c>
      <c r="J6" s="19"/>
    </row>
    <row r="7" spans="1:11" x14ac:dyDescent="0.3">
      <c r="A7" s="10" t="s">
        <v>5</v>
      </c>
      <c r="B7" s="10">
        <f>IF(C5="ja",'Gäste Informationen'!$L$1,'Gäste Informationen'!$F$1)</f>
        <v>9</v>
      </c>
      <c r="C7" s="69">
        <v>0</v>
      </c>
      <c r="D7" s="10">
        <v>0</v>
      </c>
      <c r="E7" s="69">
        <v>0</v>
      </c>
      <c r="F7" s="10">
        <v>0</v>
      </c>
      <c r="G7" s="69">
        <v>0</v>
      </c>
      <c r="H7" s="70">
        <f>B7*C7</f>
        <v>0</v>
      </c>
    </row>
    <row r="8" spans="1:11" x14ac:dyDescent="0.3">
      <c r="A8" s="10" t="s">
        <v>6</v>
      </c>
      <c r="B8" s="10">
        <f>'Catering+Location'!F4+('Catering+Location'!F3*4)</f>
        <v>0</v>
      </c>
      <c r="C8" s="69">
        <v>0</v>
      </c>
      <c r="D8" s="10">
        <v>0</v>
      </c>
      <c r="E8" s="69">
        <v>0</v>
      </c>
      <c r="F8" s="10">
        <v>0</v>
      </c>
      <c r="G8" s="69">
        <v>0</v>
      </c>
      <c r="H8" s="70">
        <f t="shared" ref="H8" si="1">B8*C8</f>
        <v>0</v>
      </c>
    </row>
    <row r="9" spans="1:11" x14ac:dyDescent="0.3">
      <c r="A9" s="10" t="s">
        <v>7</v>
      </c>
      <c r="B9" s="64">
        <v>100</v>
      </c>
      <c r="C9" s="69">
        <v>0</v>
      </c>
      <c r="D9" s="10">
        <v>0</v>
      </c>
      <c r="E9" s="69">
        <v>0</v>
      </c>
      <c r="F9" s="10">
        <v>0</v>
      </c>
      <c r="G9" s="69">
        <v>0</v>
      </c>
      <c r="H9" s="70">
        <f>B9*C9</f>
        <v>0</v>
      </c>
      <c r="J9" s="1"/>
    </row>
    <row r="10" spans="1:11" x14ac:dyDescent="0.3">
      <c r="A10" s="10" t="s">
        <v>67</v>
      </c>
      <c r="B10" s="10">
        <f>B9</f>
        <v>100</v>
      </c>
      <c r="C10" s="69">
        <v>0</v>
      </c>
      <c r="D10" s="10">
        <v>0</v>
      </c>
      <c r="E10" s="69">
        <v>0</v>
      </c>
      <c r="F10" s="10">
        <v>0</v>
      </c>
      <c r="G10" s="69">
        <v>0</v>
      </c>
      <c r="H10" s="70">
        <f t="shared" ref="H10" si="2">B10*C10</f>
        <v>0</v>
      </c>
      <c r="J10" s="1"/>
    </row>
    <row r="11" spans="1:11" x14ac:dyDescent="0.3">
      <c r="A11" s="10" t="s">
        <v>8</v>
      </c>
      <c r="B11" s="10">
        <f>IF(Kosten!$B$1="ja",'Gäste Informationen'!$L$1,'Gäste Informationen'!$F$1)</f>
        <v>9</v>
      </c>
      <c r="C11" s="69">
        <v>0</v>
      </c>
      <c r="D11" s="10">
        <v>0</v>
      </c>
      <c r="E11" s="69">
        <v>0</v>
      </c>
      <c r="F11" s="10">
        <v>0</v>
      </c>
      <c r="G11" s="69">
        <v>0</v>
      </c>
      <c r="H11" s="70">
        <f>B11*C11</f>
        <v>0</v>
      </c>
      <c r="J11" s="1"/>
    </row>
    <row r="12" spans="1:11" x14ac:dyDescent="0.3">
      <c r="A12" s="10" t="s">
        <v>272</v>
      </c>
      <c r="B12" s="10">
        <v>1</v>
      </c>
      <c r="C12" s="69">
        <v>0</v>
      </c>
      <c r="D12" s="10">
        <v>0</v>
      </c>
      <c r="E12" s="69">
        <v>0</v>
      </c>
      <c r="F12" s="10">
        <v>0</v>
      </c>
      <c r="G12" s="69">
        <v>0</v>
      </c>
      <c r="H12" s="70">
        <f>B12*C12</f>
        <v>0</v>
      </c>
      <c r="I12" s="22"/>
      <c r="J12" s="19"/>
    </row>
    <row r="13" spans="1:11" x14ac:dyDescent="0.3">
      <c r="A13" s="10" t="s">
        <v>9</v>
      </c>
      <c r="B13" s="71">
        <f>ROUNDUP(Geschenke!B2,-1)</f>
        <v>20</v>
      </c>
      <c r="C13" s="69">
        <v>0</v>
      </c>
      <c r="D13" s="71">
        <f>ROUNDUP(Geschenke!C2,-1)</f>
        <v>20</v>
      </c>
      <c r="E13" s="69">
        <v>0</v>
      </c>
      <c r="F13" s="10">
        <f t="shared" si="0"/>
        <v>20</v>
      </c>
      <c r="G13" s="69">
        <v>0</v>
      </c>
      <c r="H13" s="70">
        <f>B13*C13+D13*E13+F13*G13</f>
        <v>0</v>
      </c>
    </row>
    <row r="14" spans="1:11" ht="15" thickBot="1" x14ac:dyDescent="0.35">
      <c r="H14" s="20">
        <f>SUM(H4:H13)</f>
        <v>0</v>
      </c>
    </row>
    <row r="15" spans="1:11" ht="15" thickTop="1" x14ac:dyDescent="0.3"/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5F49-A057-4E59-ADC9-1F43CC7EE094}">
  <sheetPr>
    <tabColor theme="5" tint="0.79998168889431442"/>
  </sheetPr>
  <dimension ref="A1:O21"/>
  <sheetViews>
    <sheetView workbookViewId="0"/>
  </sheetViews>
  <sheetFormatPr baseColWidth="10" defaultRowHeight="14.4" x14ac:dyDescent="0.3"/>
  <cols>
    <col min="1" max="1" width="22.33203125" bestFit="1" customWidth="1"/>
    <col min="3" max="4" width="11.5546875" style="1"/>
    <col min="5" max="5" width="3.77734375" customWidth="1"/>
    <col min="6" max="6" width="20.109375" bestFit="1" customWidth="1"/>
    <col min="10" max="10" width="3.77734375" customWidth="1"/>
  </cols>
  <sheetData>
    <row r="1" spans="1:15" ht="15" thickBot="1" x14ac:dyDescent="0.35">
      <c r="A1" s="4" t="s">
        <v>280</v>
      </c>
      <c r="F1" s="4" t="s">
        <v>17</v>
      </c>
      <c r="H1" s="1"/>
      <c r="I1" s="1"/>
      <c r="K1" s="4" t="s">
        <v>13</v>
      </c>
      <c r="M1" s="1"/>
      <c r="N1" s="1"/>
    </row>
    <row r="2" spans="1:15" x14ac:dyDescent="0.3">
      <c r="H2" s="1"/>
      <c r="I2" s="1"/>
      <c r="M2" s="1"/>
      <c r="N2" s="1"/>
    </row>
    <row r="3" spans="1:15" s="5" customFormat="1" x14ac:dyDescent="0.3">
      <c r="B3" s="75" t="s">
        <v>24</v>
      </c>
      <c r="C3" s="46" t="s">
        <v>25</v>
      </c>
      <c r="D3" s="46" t="s">
        <v>2</v>
      </c>
      <c r="G3" s="75" t="s">
        <v>24</v>
      </c>
      <c r="H3" s="46" t="s">
        <v>25</v>
      </c>
      <c r="I3" s="46" t="s">
        <v>2</v>
      </c>
      <c r="L3" s="75" t="s">
        <v>24</v>
      </c>
      <c r="M3" s="46" t="s">
        <v>25</v>
      </c>
      <c r="N3" s="46" t="s">
        <v>2</v>
      </c>
      <c r="O3"/>
    </row>
    <row r="4" spans="1:15" x14ac:dyDescent="0.3">
      <c r="A4" s="7" t="s">
        <v>18</v>
      </c>
      <c r="B4" s="64">
        <v>1</v>
      </c>
      <c r="C4" s="69">
        <v>0</v>
      </c>
      <c r="D4" s="70">
        <f>C4*B4</f>
        <v>0</v>
      </c>
      <c r="F4" s="10" t="s">
        <v>277</v>
      </c>
      <c r="G4" s="64">
        <v>1</v>
      </c>
      <c r="H4" s="69">
        <v>0</v>
      </c>
      <c r="I4" s="70">
        <f>H4*G4</f>
        <v>0</v>
      </c>
      <c r="K4" s="7" t="s">
        <v>57</v>
      </c>
      <c r="L4" s="52">
        <v>2</v>
      </c>
      <c r="M4" s="76">
        <v>0</v>
      </c>
      <c r="N4" s="21">
        <f>M4*L4</f>
        <v>0</v>
      </c>
    </row>
    <row r="5" spans="1:15" ht="15" thickBot="1" x14ac:dyDescent="0.35">
      <c r="A5" s="7" t="s">
        <v>68</v>
      </c>
      <c r="B5" s="65">
        <v>1</v>
      </c>
      <c r="C5" s="69">
        <v>0</v>
      </c>
      <c r="D5" s="70">
        <f t="shared" ref="D5" si="0">C5*B5</f>
        <v>0</v>
      </c>
      <c r="E5" s="26"/>
      <c r="F5" s="10" t="s">
        <v>44</v>
      </c>
      <c r="G5" s="64">
        <v>1</v>
      </c>
      <c r="H5" s="69">
        <v>0</v>
      </c>
      <c r="I5" s="70">
        <f t="shared" ref="I5:I15" si="1">H5*G5</f>
        <v>0</v>
      </c>
      <c r="M5" s="1"/>
      <c r="N5" s="20">
        <f>SUM(N4:N4)</f>
        <v>0</v>
      </c>
    </row>
    <row r="6" spans="1:15" ht="15" thickTop="1" x14ac:dyDescent="0.3">
      <c r="A6" s="7" t="s">
        <v>281</v>
      </c>
      <c r="B6" s="65">
        <v>1</v>
      </c>
      <c r="C6" s="69">
        <v>0</v>
      </c>
      <c r="D6" s="70">
        <f t="shared" ref="D6:D8" si="2">C6*B6</f>
        <v>0</v>
      </c>
      <c r="F6" s="10" t="s">
        <v>45</v>
      </c>
      <c r="G6" s="64">
        <v>2</v>
      </c>
      <c r="H6" s="69">
        <v>0</v>
      </c>
      <c r="I6" s="70">
        <f t="shared" si="1"/>
        <v>0</v>
      </c>
    </row>
    <row r="7" spans="1:15" x14ac:dyDescent="0.3">
      <c r="A7" s="7" t="s">
        <v>282</v>
      </c>
      <c r="B7" s="65">
        <v>1</v>
      </c>
      <c r="C7" s="69">
        <v>0</v>
      </c>
      <c r="D7" s="70">
        <f t="shared" si="2"/>
        <v>0</v>
      </c>
      <c r="F7" s="10" t="s">
        <v>276</v>
      </c>
      <c r="G7" s="64">
        <v>2</v>
      </c>
      <c r="H7" s="69">
        <v>0</v>
      </c>
      <c r="I7" s="70">
        <f t="shared" si="1"/>
        <v>0</v>
      </c>
    </row>
    <row r="8" spans="1:15" x14ac:dyDescent="0.3">
      <c r="A8" s="7" t="s">
        <v>283</v>
      </c>
      <c r="B8" s="65">
        <v>1</v>
      </c>
      <c r="C8" s="69">
        <v>0</v>
      </c>
      <c r="D8" s="70">
        <f t="shared" si="2"/>
        <v>0</v>
      </c>
      <c r="F8" s="10" t="s">
        <v>275</v>
      </c>
      <c r="G8" s="64">
        <v>2</v>
      </c>
      <c r="H8" s="69">
        <v>0</v>
      </c>
      <c r="I8" s="70">
        <f t="shared" si="1"/>
        <v>0</v>
      </c>
    </row>
    <row r="9" spans="1:15" ht="15" thickBot="1" x14ac:dyDescent="0.35">
      <c r="B9" s="17"/>
      <c r="C9" s="18"/>
      <c r="D9" s="74">
        <f>SUM(D4:D8)</f>
        <v>0</v>
      </c>
      <c r="F9" s="10" t="s">
        <v>54</v>
      </c>
      <c r="G9" s="64">
        <v>2</v>
      </c>
      <c r="H9" s="69">
        <v>0</v>
      </c>
      <c r="I9" s="70">
        <f t="shared" si="1"/>
        <v>0</v>
      </c>
    </row>
    <row r="10" spans="1:15" ht="15" thickTop="1" x14ac:dyDescent="0.3">
      <c r="F10" s="10" t="s">
        <v>46</v>
      </c>
      <c r="G10" s="64">
        <v>2</v>
      </c>
      <c r="H10" s="69">
        <v>0</v>
      </c>
      <c r="I10" s="70">
        <f t="shared" si="1"/>
        <v>0</v>
      </c>
    </row>
    <row r="11" spans="1:15" x14ac:dyDescent="0.3">
      <c r="F11" s="10" t="s">
        <v>47</v>
      </c>
      <c r="G11" s="64">
        <v>1</v>
      </c>
      <c r="H11" s="69">
        <v>0</v>
      </c>
      <c r="I11" s="70">
        <f t="shared" si="1"/>
        <v>0</v>
      </c>
    </row>
    <row r="12" spans="1:15" x14ac:dyDescent="0.3">
      <c r="F12" s="10" t="s">
        <v>278</v>
      </c>
      <c r="G12" s="64">
        <v>1</v>
      </c>
      <c r="H12" s="69">
        <v>0</v>
      </c>
      <c r="I12" s="70">
        <f t="shared" si="1"/>
        <v>0</v>
      </c>
    </row>
    <row r="13" spans="1:15" x14ac:dyDescent="0.3">
      <c r="F13" s="10" t="s">
        <v>50</v>
      </c>
      <c r="G13" s="10">
        <f>SUM('Catering+Location'!F6:F7)</f>
        <v>0</v>
      </c>
      <c r="H13" s="69">
        <v>0</v>
      </c>
      <c r="I13" s="70">
        <f t="shared" si="1"/>
        <v>0</v>
      </c>
    </row>
    <row r="14" spans="1:15" x14ac:dyDescent="0.3">
      <c r="F14" s="10" t="s">
        <v>326</v>
      </c>
      <c r="G14" s="64">
        <f>SUM('Catering+Location'!F2:F3)</f>
        <v>0</v>
      </c>
      <c r="H14" s="69">
        <v>0</v>
      </c>
      <c r="I14" s="70">
        <f t="shared" ref="I14" si="3">H14*G14</f>
        <v>0</v>
      </c>
    </row>
    <row r="15" spans="1:15" x14ac:dyDescent="0.3">
      <c r="F15" s="10" t="s">
        <v>48</v>
      </c>
      <c r="G15" s="10">
        <f>'Catering+Location'!F4</f>
        <v>0</v>
      </c>
      <c r="H15" s="69">
        <v>0</v>
      </c>
      <c r="I15" s="70">
        <f t="shared" si="1"/>
        <v>0</v>
      </c>
    </row>
    <row r="16" spans="1:15" x14ac:dyDescent="0.3">
      <c r="F16" s="10" t="s">
        <v>55</v>
      </c>
      <c r="G16" s="64">
        <v>0</v>
      </c>
      <c r="H16" s="69">
        <v>0</v>
      </c>
      <c r="I16" s="70">
        <f t="shared" ref="I16:I18" si="4">H16*G16</f>
        <v>0</v>
      </c>
    </row>
    <row r="17" spans="6:9" x14ac:dyDescent="0.3">
      <c r="F17" s="10" t="s">
        <v>56</v>
      </c>
      <c r="G17" s="64">
        <v>1</v>
      </c>
      <c r="H17" s="69">
        <v>0</v>
      </c>
      <c r="I17" s="70">
        <f t="shared" si="4"/>
        <v>0</v>
      </c>
    </row>
    <row r="18" spans="6:9" x14ac:dyDescent="0.3">
      <c r="F18" s="10" t="s">
        <v>61</v>
      </c>
      <c r="G18" s="64">
        <v>2</v>
      </c>
      <c r="H18" s="69">
        <v>0</v>
      </c>
      <c r="I18" s="70">
        <f t="shared" si="4"/>
        <v>0</v>
      </c>
    </row>
    <row r="19" spans="6:9" x14ac:dyDescent="0.3">
      <c r="F19" s="10" t="s">
        <v>279</v>
      </c>
      <c r="G19" s="10">
        <f>IF(Kosten!$B$1="ja",'Gäste Informationen'!$L$1,'Gäste Informationen'!$F$1)</f>
        <v>9</v>
      </c>
      <c r="H19" s="69">
        <v>0</v>
      </c>
      <c r="I19" s="70">
        <f t="shared" ref="I19" si="5">H19*G19</f>
        <v>0</v>
      </c>
    </row>
    <row r="20" spans="6:9" ht="15" thickBot="1" x14ac:dyDescent="0.35">
      <c r="H20" s="1"/>
      <c r="I20" s="20">
        <f>SUM(I4:I19)</f>
        <v>0</v>
      </c>
    </row>
    <row r="21" spans="6:9" ht="15" thickTop="1" x14ac:dyDescent="0.3"/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D9A2-4A70-49B2-AFCC-640E6561D696}">
  <sheetPr>
    <tabColor theme="5" tint="0.79998168889431442"/>
  </sheetPr>
  <dimension ref="A1:N100"/>
  <sheetViews>
    <sheetView zoomScaleNormal="100" workbookViewId="0"/>
  </sheetViews>
  <sheetFormatPr baseColWidth="10" defaultRowHeight="14.4" x14ac:dyDescent="0.3"/>
  <cols>
    <col min="1" max="1" width="55.44140625" bestFit="1" customWidth="1"/>
    <col min="2" max="2" width="14.88671875" style="1" bestFit="1" customWidth="1"/>
    <col min="3" max="3" width="6.33203125" style="38" bestFit="1" customWidth="1"/>
    <col min="4" max="4" width="11.77734375" style="1" bestFit="1" customWidth="1"/>
    <col min="5" max="5" width="3.77734375" customWidth="1"/>
    <col min="6" max="6" width="13.77734375" bestFit="1" customWidth="1"/>
    <col min="7" max="7" width="15.44140625" bestFit="1" customWidth="1"/>
    <col min="8" max="8" width="3.77734375" customWidth="1"/>
    <col min="10" max="10" width="13.33203125" bestFit="1" customWidth="1"/>
    <col min="11" max="11" width="7.33203125" bestFit="1" customWidth="1"/>
    <col min="12" max="12" width="3.77734375" customWidth="1"/>
  </cols>
  <sheetData>
    <row r="1" spans="1:14" ht="15" thickBot="1" x14ac:dyDescent="0.35">
      <c r="A1" s="4">
        <f>IF(Kosten!$B$1="ja",'Gäste Informationen'!$L$1,'Gäste Informationen'!$F$1)</f>
        <v>9</v>
      </c>
      <c r="F1" s="4" t="s">
        <v>42</v>
      </c>
      <c r="I1" s="4" t="s">
        <v>60</v>
      </c>
      <c r="M1" s="4" t="s">
        <v>71</v>
      </c>
    </row>
    <row r="2" spans="1:14" ht="15" thickBot="1" x14ac:dyDescent="0.35">
      <c r="A2" s="3"/>
    </row>
    <row r="3" spans="1:14" x14ac:dyDescent="0.3">
      <c r="A3" s="77" t="s">
        <v>287</v>
      </c>
      <c r="B3" s="84" t="s">
        <v>33</v>
      </c>
      <c r="F3" s="52"/>
      <c r="G3" s="7" t="s">
        <v>49</v>
      </c>
      <c r="I3" s="52"/>
      <c r="J3" s="7" t="s">
        <v>289</v>
      </c>
      <c r="K3" s="88" t="str">
        <f>IFERROR(I3/SUM($I$3:$I$5),"")</f>
        <v/>
      </c>
      <c r="M3" s="7">
        <f>COUNTIF(Gästeliste!$B:$B,"M")</f>
        <v>41</v>
      </c>
      <c r="N3" s="7" t="s">
        <v>72</v>
      </c>
    </row>
    <row r="4" spans="1:14" ht="15" thickBot="1" x14ac:dyDescent="0.35">
      <c r="A4" s="78" t="s">
        <v>286</v>
      </c>
      <c r="B4" s="79" t="str">
        <f>IF($B$3="ja","nein","ja")</f>
        <v>nein</v>
      </c>
      <c r="F4" s="63"/>
      <c r="G4" s="7" t="s">
        <v>311</v>
      </c>
      <c r="I4" s="52"/>
      <c r="J4" s="7" t="s">
        <v>290</v>
      </c>
      <c r="K4" s="88" t="str">
        <f t="shared" ref="K4:K5" si="0">IFERROR(I4/SUM($I$3:$I$5),"")</f>
        <v/>
      </c>
      <c r="M4" s="7">
        <f>COUNTIF(Gästeliste!$B:$B,"W")</f>
        <v>40</v>
      </c>
      <c r="N4" s="7" t="s">
        <v>73</v>
      </c>
    </row>
    <row r="5" spans="1:14" x14ac:dyDescent="0.3">
      <c r="A5" s="3"/>
      <c r="F5" s="15"/>
      <c r="I5" s="52"/>
      <c r="J5" s="7" t="s">
        <v>291</v>
      </c>
      <c r="K5" s="88" t="str">
        <f t="shared" si="0"/>
        <v/>
      </c>
    </row>
    <row r="6" spans="1:14" x14ac:dyDescent="0.3">
      <c r="F6" s="52"/>
      <c r="G6" s="7" t="s">
        <v>312</v>
      </c>
    </row>
    <row r="7" spans="1:14" x14ac:dyDescent="0.3">
      <c r="A7" s="81" t="s">
        <v>285</v>
      </c>
      <c r="B7" s="21" t="s">
        <v>20</v>
      </c>
      <c r="C7" s="82" t="s">
        <v>1</v>
      </c>
      <c r="D7" s="21" t="s">
        <v>2</v>
      </c>
      <c r="F7" s="52"/>
      <c r="G7" s="7" t="s">
        <v>313</v>
      </c>
      <c r="I7" s="52"/>
      <c r="J7" s="7" t="s">
        <v>314</v>
      </c>
      <c r="K7" s="7"/>
    </row>
    <row r="8" spans="1:14" x14ac:dyDescent="0.3">
      <c r="A8" s="7" t="s">
        <v>292</v>
      </c>
      <c r="B8" s="76">
        <v>0</v>
      </c>
      <c r="C8" s="82">
        <f>$I$3</f>
        <v>0</v>
      </c>
      <c r="D8" s="21">
        <f>B8*C8</f>
        <v>0</v>
      </c>
    </row>
    <row r="9" spans="1:14" x14ac:dyDescent="0.3">
      <c r="A9" s="7" t="s">
        <v>293</v>
      </c>
      <c r="B9" s="76">
        <v>0</v>
      </c>
      <c r="C9" s="82">
        <f t="shared" ref="C9:C11" si="1">$I$3</f>
        <v>0</v>
      </c>
      <c r="D9" s="21">
        <f t="shared" ref="D9:D21" si="2">B9*C9</f>
        <v>0</v>
      </c>
      <c r="F9" s="19"/>
    </row>
    <row r="10" spans="1:14" x14ac:dyDescent="0.3">
      <c r="A10" s="7" t="s">
        <v>294</v>
      </c>
      <c r="B10" s="76">
        <v>0</v>
      </c>
      <c r="C10" s="82">
        <f t="shared" si="1"/>
        <v>0</v>
      </c>
      <c r="D10" s="21">
        <f t="shared" si="2"/>
        <v>0</v>
      </c>
    </row>
    <row r="11" spans="1:14" x14ac:dyDescent="0.3">
      <c r="A11" s="7" t="s">
        <v>295</v>
      </c>
      <c r="B11" s="76">
        <v>0</v>
      </c>
      <c r="C11" s="82">
        <f t="shared" si="1"/>
        <v>0</v>
      </c>
      <c r="D11" s="21">
        <f t="shared" si="2"/>
        <v>0</v>
      </c>
    </row>
    <row r="12" spans="1:14" x14ac:dyDescent="0.3">
      <c r="A12" s="7" t="s">
        <v>296</v>
      </c>
      <c r="B12" s="76">
        <v>0</v>
      </c>
      <c r="C12" s="82">
        <f>$I$4</f>
        <v>0</v>
      </c>
      <c r="D12" s="21">
        <f t="shared" si="2"/>
        <v>0</v>
      </c>
    </row>
    <row r="13" spans="1:14" x14ac:dyDescent="0.3">
      <c r="A13" s="7" t="s">
        <v>297</v>
      </c>
      <c r="B13" s="76">
        <v>0</v>
      </c>
      <c r="C13" s="82">
        <f t="shared" ref="C13:C15" si="3">$I$4</f>
        <v>0</v>
      </c>
      <c r="D13" s="21">
        <f t="shared" si="2"/>
        <v>0</v>
      </c>
    </row>
    <row r="14" spans="1:14" x14ac:dyDescent="0.3">
      <c r="A14" s="7" t="s">
        <v>298</v>
      </c>
      <c r="B14" s="76">
        <v>0</v>
      </c>
      <c r="C14" s="82">
        <f t="shared" si="3"/>
        <v>0</v>
      </c>
      <c r="D14" s="21">
        <f t="shared" si="2"/>
        <v>0</v>
      </c>
    </row>
    <row r="15" spans="1:14" x14ac:dyDescent="0.3">
      <c r="A15" s="7" t="s">
        <v>299</v>
      </c>
      <c r="B15" s="76">
        <v>0</v>
      </c>
      <c r="C15" s="82">
        <f t="shared" si="3"/>
        <v>0</v>
      </c>
      <c r="D15" s="21">
        <f t="shared" si="2"/>
        <v>0</v>
      </c>
    </row>
    <row r="16" spans="1:14" x14ac:dyDescent="0.3">
      <c r="A16" s="7" t="s">
        <v>300</v>
      </c>
      <c r="B16" s="76">
        <v>0</v>
      </c>
      <c r="C16" s="82">
        <f>$I$5</f>
        <v>0</v>
      </c>
      <c r="D16" s="21">
        <f t="shared" si="2"/>
        <v>0</v>
      </c>
    </row>
    <row r="17" spans="1:4" x14ac:dyDescent="0.3">
      <c r="A17" s="7" t="s">
        <v>301</v>
      </c>
      <c r="B17" s="76">
        <v>0</v>
      </c>
      <c r="C17" s="82">
        <f t="shared" ref="C17:C19" si="4">$I$5</f>
        <v>0</v>
      </c>
      <c r="D17" s="21">
        <f t="shared" si="2"/>
        <v>0</v>
      </c>
    </row>
    <row r="18" spans="1:4" x14ac:dyDescent="0.3">
      <c r="A18" s="7" t="s">
        <v>302</v>
      </c>
      <c r="B18" s="76">
        <v>0</v>
      </c>
      <c r="C18" s="82">
        <f t="shared" si="4"/>
        <v>0</v>
      </c>
      <c r="D18" s="21">
        <f t="shared" si="2"/>
        <v>0</v>
      </c>
    </row>
    <row r="19" spans="1:4" x14ac:dyDescent="0.3">
      <c r="A19" s="7" t="s">
        <v>303</v>
      </c>
      <c r="B19" s="76">
        <v>0</v>
      </c>
      <c r="C19" s="82">
        <f t="shared" si="4"/>
        <v>0</v>
      </c>
      <c r="D19" s="21">
        <f t="shared" si="2"/>
        <v>0</v>
      </c>
    </row>
    <row r="20" spans="1:4" x14ac:dyDescent="0.3">
      <c r="A20" s="7" t="s">
        <v>304</v>
      </c>
      <c r="B20" s="76">
        <v>0</v>
      </c>
      <c r="C20" s="83">
        <v>0</v>
      </c>
      <c r="D20" s="21">
        <f t="shared" si="2"/>
        <v>0</v>
      </c>
    </row>
    <row r="21" spans="1:4" x14ac:dyDescent="0.3">
      <c r="A21" s="7" t="s">
        <v>306</v>
      </c>
      <c r="B21" s="76">
        <v>0</v>
      </c>
      <c r="C21" s="82">
        <f>$A$1</f>
        <v>9</v>
      </c>
      <c r="D21" s="21">
        <f t="shared" si="2"/>
        <v>0</v>
      </c>
    </row>
    <row r="22" spans="1:4" ht="15" thickBot="1" x14ac:dyDescent="0.35">
      <c r="D22" s="20">
        <f>SUM(D8:D21)</f>
        <v>0</v>
      </c>
    </row>
    <row r="23" spans="1:4" ht="15" thickTop="1" x14ac:dyDescent="0.3"/>
    <row r="24" spans="1:4" x14ac:dyDescent="0.3">
      <c r="A24" s="81" t="s">
        <v>286</v>
      </c>
      <c r="B24" s="21" t="s">
        <v>20</v>
      </c>
      <c r="C24" s="82" t="s">
        <v>1</v>
      </c>
      <c r="D24" s="21" t="s">
        <v>2</v>
      </c>
    </row>
    <row r="25" spans="1:4" x14ac:dyDescent="0.3">
      <c r="A25" s="7" t="s">
        <v>305</v>
      </c>
      <c r="B25" s="76">
        <v>0</v>
      </c>
      <c r="C25" s="82">
        <f>$I$3</f>
        <v>0</v>
      </c>
      <c r="D25" s="21">
        <f>B25*C25</f>
        <v>0</v>
      </c>
    </row>
    <row r="26" spans="1:4" x14ac:dyDescent="0.3">
      <c r="A26" s="7" t="s">
        <v>304</v>
      </c>
      <c r="B26" s="76">
        <v>0</v>
      </c>
      <c r="C26" s="83">
        <v>0</v>
      </c>
      <c r="D26" s="21">
        <f t="shared" ref="D26:D27" si="5">B26*C26</f>
        <v>0</v>
      </c>
    </row>
    <row r="27" spans="1:4" x14ac:dyDescent="0.3">
      <c r="A27" s="7" t="s">
        <v>306</v>
      </c>
      <c r="B27" s="76">
        <v>0</v>
      </c>
      <c r="C27" s="82">
        <f>$A$1</f>
        <v>9</v>
      </c>
      <c r="D27" s="21">
        <f t="shared" si="5"/>
        <v>0</v>
      </c>
    </row>
    <row r="28" spans="1:4" ht="15" thickBot="1" x14ac:dyDescent="0.35">
      <c r="D28" s="20">
        <f>SUM(D25:D27)</f>
        <v>0</v>
      </c>
    </row>
    <row r="29" spans="1:4" ht="15" thickTop="1" x14ac:dyDescent="0.3"/>
    <row r="30" spans="1:4" x14ac:dyDescent="0.3">
      <c r="A30" s="85" t="s">
        <v>21</v>
      </c>
      <c r="B30" s="21" t="s">
        <v>20</v>
      </c>
      <c r="C30" s="82" t="s">
        <v>1</v>
      </c>
      <c r="D30" s="21"/>
    </row>
    <row r="31" spans="1:4" x14ac:dyDescent="0.3">
      <c r="A31" s="7" t="s">
        <v>307</v>
      </c>
      <c r="B31" s="76">
        <v>0</v>
      </c>
      <c r="C31" s="86"/>
      <c r="D31" s="21">
        <f t="shared" ref="D31:D36" si="6">B31*C31</f>
        <v>0</v>
      </c>
    </row>
    <row r="32" spans="1:4" x14ac:dyDescent="0.3">
      <c r="A32" s="7" t="s">
        <v>308</v>
      </c>
      <c r="B32" s="76">
        <v>0</v>
      </c>
      <c r="C32" s="83"/>
      <c r="D32" s="21">
        <f t="shared" si="6"/>
        <v>0</v>
      </c>
    </row>
    <row r="33" spans="1:4" x14ac:dyDescent="0.3">
      <c r="A33" s="7" t="s">
        <v>309</v>
      </c>
      <c r="B33" s="76">
        <v>0</v>
      </c>
      <c r="C33" s="83"/>
      <c r="D33" s="21">
        <f t="shared" si="6"/>
        <v>0</v>
      </c>
    </row>
    <row r="34" spans="1:4" x14ac:dyDescent="0.3">
      <c r="A34" s="7" t="s">
        <v>310</v>
      </c>
      <c r="B34" s="76">
        <v>0</v>
      </c>
      <c r="C34" s="83"/>
      <c r="D34" s="21">
        <f t="shared" si="6"/>
        <v>0</v>
      </c>
    </row>
    <row r="35" spans="1:4" x14ac:dyDescent="0.3">
      <c r="A35" s="7" t="s">
        <v>94</v>
      </c>
      <c r="B35" s="76">
        <v>0</v>
      </c>
      <c r="C35" s="83"/>
      <c r="D35" s="21">
        <f t="shared" si="6"/>
        <v>0</v>
      </c>
    </row>
    <row r="36" spans="1:4" x14ac:dyDescent="0.3">
      <c r="A36" s="7" t="s">
        <v>95</v>
      </c>
      <c r="B36" s="76">
        <v>0</v>
      </c>
      <c r="C36" s="83"/>
      <c r="D36" s="21">
        <f t="shared" si="6"/>
        <v>0</v>
      </c>
    </row>
    <row r="37" spans="1:4" ht="15" thickBot="1" x14ac:dyDescent="0.35">
      <c r="D37" s="20">
        <f>SUM(D31:D36)</f>
        <v>0</v>
      </c>
    </row>
    <row r="38" spans="1:4" ht="15" thickTop="1" x14ac:dyDescent="0.3">
      <c r="D38" s="37"/>
    </row>
    <row r="39" spans="1:4" x14ac:dyDescent="0.3">
      <c r="A39" s="2"/>
    </row>
    <row r="40" spans="1:4" x14ac:dyDescent="0.3">
      <c r="A40" s="85" t="s">
        <v>10</v>
      </c>
      <c r="B40" s="21" t="s">
        <v>3</v>
      </c>
      <c r="C40" s="82" t="s">
        <v>1</v>
      </c>
      <c r="D40" s="21" t="s">
        <v>51</v>
      </c>
    </row>
    <row r="41" spans="1:4" x14ac:dyDescent="0.3">
      <c r="A41" s="10" t="s">
        <v>22</v>
      </c>
      <c r="B41" s="76">
        <v>0</v>
      </c>
      <c r="C41" s="87"/>
      <c r="D41" s="70">
        <f>IF(B41&lt;$D$22,0,B41)</f>
        <v>0</v>
      </c>
    </row>
    <row r="42" spans="1:4" x14ac:dyDescent="0.3">
      <c r="A42" s="10" t="s">
        <v>23</v>
      </c>
      <c r="B42" s="76">
        <v>0</v>
      </c>
      <c r="C42" s="87"/>
      <c r="D42" s="70">
        <f>IF(B42&lt;$D$22,0,B42)</f>
        <v>0</v>
      </c>
    </row>
    <row r="43" spans="1:4" x14ac:dyDescent="0.3">
      <c r="A43" s="10" t="s">
        <v>315</v>
      </c>
      <c r="B43" s="76">
        <v>0</v>
      </c>
      <c r="C43" s="87"/>
      <c r="D43" s="70">
        <f>IF(B43&lt;$D$22,0,B43)</f>
        <v>0</v>
      </c>
    </row>
    <row r="44" spans="1:4" ht="15" thickBot="1" x14ac:dyDescent="0.35">
      <c r="D44" s="20">
        <f>SUM(D41:D43)</f>
        <v>0</v>
      </c>
    </row>
    <row r="45" spans="1:4" ht="15" thickTop="1" x14ac:dyDescent="0.3"/>
    <row r="75" spans="9:9" x14ac:dyDescent="0.3">
      <c r="I75" s="17"/>
    </row>
    <row r="76" spans="9:9" x14ac:dyDescent="0.3">
      <c r="I76" s="17"/>
    </row>
    <row r="77" spans="9:9" x14ac:dyDescent="0.3">
      <c r="I77" s="17"/>
    </row>
    <row r="78" spans="9:9" x14ac:dyDescent="0.3">
      <c r="I78" s="24"/>
    </row>
    <row r="79" spans="9:9" x14ac:dyDescent="0.3">
      <c r="I79" s="24"/>
    </row>
    <row r="80" spans="9:9" x14ac:dyDescent="0.3">
      <c r="I80" s="24"/>
    </row>
    <row r="81" spans="9:9" x14ac:dyDescent="0.3">
      <c r="I81" s="24"/>
    </row>
    <row r="82" spans="9:9" x14ac:dyDescent="0.3">
      <c r="I82" s="24"/>
    </row>
    <row r="83" spans="9:9" x14ac:dyDescent="0.3">
      <c r="I83" s="24"/>
    </row>
    <row r="84" spans="9:9" x14ac:dyDescent="0.3">
      <c r="I84" s="24"/>
    </row>
    <row r="85" spans="9:9" x14ac:dyDescent="0.3">
      <c r="I85" s="24"/>
    </row>
    <row r="86" spans="9:9" x14ac:dyDescent="0.3">
      <c r="I86" s="24"/>
    </row>
    <row r="87" spans="9:9" x14ac:dyDescent="0.3">
      <c r="I87" s="24"/>
    </row>
    <row r="88" spans="9:9" x14ac:dyDescent="0.3">
      <c r="I88" s="24"/>
    </row>
    <row r="89" spans="9:9" x14ac:dyDescent="0.3">
      <c r="I89" s="24"/>
    </row>
    <row r="90" spans="9:9" x14ac:dyDescent="0.3">
      <c r="I90" s="24"/>
    </row>
    <row r="91" spans="9:9" x14ac:dyDescent="0.3">
      <c r="I91" s="24"/>
    </row>
    <row r="92" spans="9:9" x14ac:dyDescent="0.3">
      <c r="I92" s="24"/>
    </row>
    <row r="93" spans="9:9" x14ac:dyDescent="0.3">
      <c r="I93" s="24"/>
    </row>
    <row r="94" spans="9:9" x14ac:dyDescent="0.3">
      <c r="I94" s="24"/>
    </row>
    <row r="95" spans="9:9" x14ac:dyDescent="0.3">
      <c r="I95" s="24"/>
    </row>
    <row r="96" spans="9:9" x14ac:dyDescent="0.3">
      <c r="I96" s="24"/>
    </row>
    <row r="97" spans="9:9" x14ac:dyDescent="0.3">
      <c r="I97" s="24"/>
    </row>
    <row r="98" spans="9:9" x14ac:dyDescent="0.3">
      <c r="I98" s="24"/>
    </row>
    <row r="99" spans="9:9" x14ac:dyDescent="0.3">
      <c r="I99" s="24"/>
    </row>
    <row r="100" spans="9:9" x14ac:dyDescent="0.3">
      <c r="I100" s="24"/>
    </row>
  </sheetData>
  <pageMargins left="0.7" right="0.7" top="0.78740157499999996" bottom="0.78740157499999996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7BE5A1B-A785-4E6B-B370-16A3FF46C774}">
          <x14:formula1>
            <xm:f>match!$A$2:$A$3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15711-E7B9-4CCD-AB5B-8488C8D2A215}">
  <sheetPr>
    <tabColor theme="8" tint="0.39997558519241921"/>
  </sheetPr>
  <dimension ref="A2:P36"/>
  <sheetViews>
    <sheetView zoomScale="85" zoomScaleNormal="85" workbookViewId="0">
      <selection activeCell="B2" sqref="B2"/>
    </sheetView>
  </sheetViews>
  <sheetFormatPr baseColWidth="10" defaultColWidth="0" defaultRowHeight="14.4" x14ac:dyDescent="0.3"/>
  <cols>
    <col min="1" max="1" width="10.77734375" style="35" customWidth="1"/>
    <col min="2" max="2" width="15.77734375" style="16" bestFit="1" customWidth="1"/>
    <col min="3" max="3" width="15.109375" style="16" bestFit="1" customWidth="1"/>
    <col min="4" max="12" width="14.77734375" style="16" customWidth="1"/>
    <col min="13" max="13" width="10.77734375" style="35" customWidth="1"/>
    <col min="14" max="16" width="0" style="35" hidden="1" customWidth="1"/>
    <col min="17" max="16384" width="11.5546875" style="35" hidden="1"/>
  </cols>
  <sheetData>
    <row r="2" spans="2:12" x14ac:dyDescent="0.3">
      <c r="B2" s="100">
        <f>IF(Kosten!$B$1="ja",'Gäste Informationen'!$L$1,'Gäste Informationen'!$F$1)</f>
        <v>9</v>
      </c>
      <c r="C2" s="99" t="s">
        <v>316</v>
      </c>
      <c r="D2" s="90" t="s">
        <v>317</v>
      </c>
      <c r="E2" s="91" t="s">
        <v>318</v>
      </c>
    </row>
    <row r="3" spans="2:12" x14ac:dyDescent="0.3">
      <c r="B3" s="35"/>
    </row>
    <row r="4" spans="2:12" x14ac:dyDescent="0.3">
      <c r="B4" s="35"/>
    </row>
    <row r="5" spans="2:12" x14ac:dyDescent="0.3">
      <c r="B5" s="35"/>
      <c r="E5" s="89"/>
      <c r="F5" s="89"/>
      <c r="G5" s="89"/>
      <c r="H5" s="34"/>
      <c r="I5" s="89"/>
      <c r="J5" s="34"/>
    </row>
    <row r="6" spans="2:12" x14ac:dyDescent="0.3">
      <c r="F6" s="92" t="s">
        <v>81</v>
      </c>
      <c r="G6" s="92" t="s">
        <v>79</v>
      </c>
      <c r="H6" s="93" t="s">
        <v>319</v>
      </c>
    </row>
    <row r="8" spans="2:12" x14ac:dyDescent="0.3">
      <c r="C8" s="34" t="s">
        <v>259</v>
      </c>
      <c r="K8" s="34"/>
    </row>
    <row r="9" spans="2:12" x14ac:dyDescent="0.3">
      <c r="B9" s="89" t="s">
        <v>175</v>
      </c>
      <c r="C9" s="92" t="s">
        <v>82</v>
      </c>
      <c r="D9" s="34" t="s">
        <v>175</v>
      </c>
      <c r="J9" s="33"/>
      <c r="K9" s="92" t="s">
        <v>84</v>
      </c>
      <c r="L9" s="34"/>
    </row>
    <row r="10" spans="2:12" x14ac:dyDescent="0.3">
      <c r="B10" s="89" t="s">
        <v>175</v>
      </c>
      <c r="C10" s="92" t="s">
        <v>80</v>
      </c>
      <c r="D10" s="33" t="s">
        <v>259</v>
      </c>
      <c r="J10" s="33"/>
      <c r="K10" s="92" t="s">
        <v>80</v>
      </c>
      <c r="L10" s="34"/>
    </row>
    <row r="11" spans="2:12" x14ac:dyDescent="0.3">
      <c r="B11" s="33" t="s">
        <v>259</v>
      </c>
      <c r="C11" s="92" t="s">
        <v>320</v>
      </c>
      <c r="D11" s="89" t="s">
        <v>259</v>
      </c>
      <c r="J11" s="33"/>
      <c r="K11" s="92" t="s">
        <v>323</v>
      </c>
      <c r="L11" s="34"/>
    </row>
    <row r="12" spans="2:12" x14ac:dyDescent="0.3">
      <c r="C12" s="34" t="s">
        <v>175</v>
      </c>
      <c r="G12" s="89"/>
      <c r="K12" s="33"/>
    </row>
    <row r="13" spans="2:12" x14ac:dyDescent="0.3">
      <c r="F13" s="89"/>
      <c r="G13" s="92" t="s">
        <v>83</v>
      </c>
      <c r="H13" s="89"/>
    </row>
    <row r="14" spans="2:12" x14ac:dyDescent="0.3">
      <c r="F14" s="89"/>
      <c r="G14" s="92" t="s">
        <v>80</v>
      </c>
      <c r="H14" s="89"/>
    </row>
    <row r="15" spans="2:12" x14ac:dyDescent="0.3">
      <c r="F15" s="89"/>
      <c r="G15" s="92" t="s">
        <v>322</v>
      </c>
      <c r="H15" s="89"/>
    </row>
    <row r="16" spans="2:12" x14ac:dyDescent="0.3">
      <c r="G16" s="33"/>
      <c r="K16" s="89"/>
    </row>
    <row r="17" spans="2:12" x14ac:dyDescent="0.3">
      <c r="C17" s="33"/>
      <c r="J17" s="34"/>
      <c r="K17" s="92" t="s">
        <v>90</v>
      </c>
      <c r="L17" s="33"/>
    </row>
    <row r="18" spans="2:12" x14ac:dyDescent="0.3">
      <c r="B18" s="33"/>
      <c r="C18" s="92" t="s">
        <v>85</v>
      </c>
      <c r="D18" s="33"/>
      <c r="J18" s="34"/>
      <c r="K18" s="92" t="s">
        <v>80</v>
      </c>
      <c r="L18" s="34"/>
    </row>
    <row r="19" spans="2:12" x14ac:dyDescent="0.3">
      <c r="B19" s="33"/>
      <c r="C19" s="92" t="s">
        <v>80</v>
      </c>
      <c r="D19" s="33"/>
      <c r="J19" s="33"/>
      <c r="K19" s="92" t="s">
        <v>320</v>
      </c>
      <c r="L19" s="89"/>
    </row>
    <row r="20" spans="2:12" x14ac:dyDescent="0.3">
      <c r="B20" s="33"/>
      <c r="C20" s="92" t="s">
        <v>321</v>
      </c>
      <c r="D20" s="33"/>
      <c r="K20" s="89"/>
    </row>
    <row r="21" spans="2:12" x14ac:dyDescent="0.3">
      <c r="C21" s="33"/>
      <c r="G21" s="89"/>
    </row>
    <row r="22" spans="2:12" x14ac:dyDescent="0.3">
      <c r="F22" s="89"/>
      <c r="G22" s="92" t="s">
        <v>87</v>
      </c>
      <c r="H22" s="89"/>
    </row>
    <row r="23" spans="2:12" x14ac:dyDescent="0.3">
      <c r="F23" s="89"/>
      <c r="G23" s="92" t="s">
        <v>80</v>
      </c>
      <c r="H23" s="89"/>
    </row>
    <row r="24" spans="2:12" x14ac:dyDescent="0.3">
      <c r="F24" s="89"/>
      <c r="G24" s="92" t="s">
        <v>319</v>
      </c>
      <c r="H24" s="89"/>
    </row>
    <row r="25" spans="2:12" x14ac:dyDescent="0.3">
      <c r="G25" s="89"/>
      <c r="K25" s="89"/>
    </row>
    <row r="26" spans="2:12" x14ac:dyDescent="0.3">
      <c r="C26" s="89"/>
      <c r="J26" s="33"/>
      <c r="K26" s="92" t="s">
        <v>89</v>
      </c>
      <c r="L26" s="89"/>
    </row>
    <row r="27" spans="2:12" x14ac:dyDescent="0.3">
      <c r="B27" s="33"/>
      <c r="C27" s="92" t="s">
        <v>86</v>
      </c>
      <c r="D27" s="34"/>
      <c r="J27" s="34"/>
      <c r="K27" s="92" t="s">
        <v>80</v>
      </c>
      <c r="L27" s="89"/>
    </row>
    <row r="28" spans="2:12" x14ac:dyDescent="0.3">
      <c r="B28" s="34"/>
      <c r="C28" s="92" t="s">
        <v>80</v>
      </c>
      <c r="D28" s="33"/>
      <c r="J28" s="33"/>
      <c r="K28" s="92" t="s">
        <v>324</v>
      </c>
      <c r="L28" s="89"/>
    </row>
    <row r="29" spans="2:12" x14ac:dyDescent="0.3">
      <c r="B29" s="34"/>
      <c r="C29" s="92" t="s">
        <v>320</v>
      </c>
      <c r="D29" s="34"/>
      <c r="K29" s="33"/>
    </row>
    <row r="30" spans="2:12" x14ac:dyDescent="0.3">
      <c r="C30" s="89"/>
      <c r="G30" s="89"/>
    </row>
    <row r="31" spans="2:12" x14ac:dyDescent="0.3">
      <c r="F31" s="89"/>
      <c r="G31" s="92" t="s">
        <v>88</v>
      </c>
      <c r="H31" s="89"/>
    </row>
    <row r="32" spans="2:12" x14ac:dyDescent="0.3">
      <c r="F32" s="33"/>
      <c r="G32" s="92" t="s">
        <v>80</v>
      </c>
      <c r="H32" s="34"/>
    </row>
    <row r="33" spans="6:8" x14ac:dyDescent="0.3">
      <c r="F33" s="33"/>
      <c r="G33" s="92" t="s">
        <v>320</v>
      </c>
      <c r="H33" s="34"/>
    </row>
    <row r="34" spans="6:8" x14ac:dyDescent="0.3">
      <c r="G34" s="89"/>
    </row>
    <row r="36" spans="6:8" s="16" customFormat="1" x14ac:dyDescent="0.3"/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5A90-000F-4980-8C73-60171AF83843}">
  <sheetPr>
    <tabColor theme="8" tint="0.79998168889431442"/>
  </sheetPr>
  <dimension ref="A1:F78"/>
  <sheetViews>
    <sheetView zoomScale="90" zoomScaleNormal="90" workbookViewId="0">
      <pane ySplit="3" topLeftCell="A4" activePane="bottomLeft" state="frozen"/>
      <selection activeCell="K29" sqref="K29"/>
      <selection pane="bottomLeft"/>
    </sheetView>
  </sheetViews>
  <sheetFormatPr baseColWidth="10" defaultRowHeight="14.4" x14ac:dyDescent="0.3"/>
  <cols>
    <col min="1" max="1" width="43" bestFit="1" customWidth="1"/>
    <col min="2" max="2" width="20.21875" style="5" bestFit="1" customWidth="1"/>
    <col min="3" max="3" width="12" style="5" bestFit="1" customWidth="1"/>
    <col min="4" max="4" width="12.77734375" style="6" customWidth="1"/>
    <col min="5" max="5" width="41.6640625" customWidth="1"/>
    <col min="6" max="6" width="44.6640625" bestFit="1" customWidth="1"/>
  </cols>
  <sheetData>
    <row r="1" spans="1:6" ht="15" thickBot="1" x14ac:dyDescent="0.35">
      <c r="A1" s="101" t="s">
        <v>91</v>
      </c>
      <c r="B1" s="48"/>
      <c r="C1" s="48"/>
      <c r="E1" s="36"/>
    </row>
    <row r="2" spans="1:6" x14ac:dyDescent="0.3">
      <c r="A2" s="36"/>
      <c r="B2" s="50">
        <f>SUM(B4:B1048576)+10</f>
        <v>11</v>
      </c>
      <c r="C2" s="50">
        <f>SUM(C4:C1048576)+10</f>
        <v>11</v>
      </c>
      <c r="E2" s="36"/>
    </row>
    <row r="3" spans="1:6" s="2" customFormat="1" x14ac:dyDescent="0.3">
      <c r="A3" s="44" t="s">
        <v>92</v>
      </c>
      <c r="B3" s="49" t="s">
        <v>136</v>
      </c>
      <c r="C3" s="49" t="s">
        <v>137</v>
      </c>
      <c r="D3" s="47">
        <f>SUM(D4:D1048576)</f>
        <v>50</v>
      </c>
      <c r="E3" s="45" t="s">
        <v>93</v>
      </c>
      <c r="F3" s="62" t="s">
        <v>263</v>
      </c>
    </row>
    <row r="4" spans="1:6" x14ac:dyDescent="0.3">
      <c r="A4" s="52" t="s">
        <v>175</v>
      </c>
      <c r="B4" s="53">
        <v>1</v>
      </c>
      <c r="C4" s="53">
        <v>1</v>
      </c>
      <c r="D4" s="54">
        <v>50</v>
      </c>
      <c r="E4" s="52" t="s">
        <v>176</v>
      </c>
      <c r="F4" s="52" t="s">
        <v>177</v>
      </c>
    </row>
    <row r="5" spans="1:6" x14ac:dyDescent="0.3">
      <c r="A5" s="52"/>
      <c r="B5" s="53"/>
      <c r="C5" s="53"/>
      <c r="D5" s="54"/>
      <c r="E5" s="52"/>
      <c r="F5" s="52"/>
    </row>
    <row r="6" spans="1:6" x14ac:dyDescent="0.3">
      <c r="A6" s="52"/>
      <c r="B6" s="53"/>
      <c r="C6" s="53"/>
      <c r="D6" s="54"/>
      <c r="E6" s="52"/>
      <c r="F6" s="52"/>
    </row>
    <row r="7" spans="1:6" x14ac:dyDescent="0.3">
      <c r="A7" s="52"/>
      <c r="B7" s="53"/>
      <c r="C7" s="53"/>
      <c r="D7" s="54"/>
      <c r="E7" s="52"/>
      <c r="F7" s="52"/>
    </row>
    <row r="8" spans="1:6" x14ac:dyDescent="0.3">
      <c r="A8" s="52"/>
      <c r="B8" s="53"/>
      <c r="C8" s="53"/>
      <c r="D8" s="54"/>
      <c r="E8" s="52"/>
      <c r="F8" s="52"/>
    </row>
    <row r="9" spans="1:6" x14ac:dyDescent="0.3">
      <c r="A9" s="52"/>
      <c r="B9" s="53"/>
      <c r="C9" s="53"/>
      <c r="D9" s="54"/>
      <c r="E9" s="52"/>
      <c r="F9" s="52"/>
    </row>
    <row r="10" spans="1:6" x14ac:dyDescent="0.3">
      <c r="A10" s="52"/>
      <c r="B10" s="53"/>
      <c r="C10" s="53"/>
      <c r="D10" s="54"/>
      <c r="E10" s="52"/>
      <c r="F10" s="52"/>
    </row>
    <row r="11" spans="1:6" x14ac:dyDescent="0.3">
      <c r="A11" s="52"/>
      <c r="B11" s="53"/>
      <c r="C11" s="53"/>
      <c r="D11" s="54"/>
      <c r="E11" s="52"/>
      <c r="F11" s="52"/>
    </row>
    <row r="12" spans="1:6" x14ac:dyDescent="0.3">
      <c r="A12" s="52"/>
      <c r="B12" s="53"/>
      <c r="C12" s="53"/>
      <c r="D12" s="54"/>
      <c r="E12" s="52"/>
      <c r="F12" s="52"/>
    </row>
    <row r="13" spans="1:6" x14ac:dyDescent="0.3">
      <c r="A13" s="52"/>
      <c r="B13" s="53"/>
      <c r="C13" s="53"/>
      <c r="D13" s="54"/>
      <c r="E13" s="52"/>
      <c r="F13" s="52"/>
    </row>
    <row r="14" spans="1:6" x14ac:dyDescent="0.3">
      <c r="A14" s="52"/>
      <c r="B14" s="53"/>
      <c r="C14" s="53"/>
      <c r="D14" s="54"/>
      <c r="E14" s="52"/>
      <c r="F14" s="52"/>
    </row>
    <row r="15" spans="1:6" x14ac:dyDescent="0.3">
      <c r="A15" s="52"/>
      <c r="B15" s="53"/>
      <c r="C15" s="53"/>
      <c r="D15" s="54"/>
      <c r="E15" s="52"/>
      <c r="F15" s="52"/>
    </row>
    <row r="16" spans="1:6" x14ac:dyDescent="0.3">
      <c r="A16" s="52"/>
      <c r="B16" s="53"/>
      <c r="C16" s="53"/>
      <c r="D16" s="54"/>
      <c r="E16" s="52"/>
      <c r="F16" s="52"/>
    </row>
    <row r="17" spans="1:6" x14ac:dyDescent="0.3">
      <c r="A17" s="52"/>
      <c r="B17" s="53"/>
      <c r="C17" s="53"/>
      <c r="D17" s="54"/>
      <c r="E17" s="52"/>
      <c r="F17" s="52"/>
    </row>
    <row r="18" spans="1:6" x14ac:dyDescent="0.3">
      <c r="A18" s="52"/>
      <c r="B18" s="53"/>
      <c r="C18" s="53"/>
      <c r="D18" s="54"/>
      <c r="E18" s="52"/>
      <c r="F18" s="52"/>
    </row>
    <row r="19" spans="1:6" x14ac:dyDescent="0.3">
      <c r="A19" s="52"/>
      <c r="B19" s="53"/>
      <c r="C19" s="53"/>
      <c r="D19" s="54"/>
      <c r="E19" s="52"/>
      <c r="F19" s="52"/>
    </row>
    <row r="20" spans="1:6" x14ac:dyDescent="0.3">
      <c r="A20" s="52"/>
      <c r="B20" s="53"/>
      <c r="C20" s="53"/>
      <c r="D20" s="54"/>
      <c r="E20" s="52"/>
      <c r="F20" s="52"/>
    </row>
    <row r="21" spans="1:6" x14ac:dyDescent="0.3">
      <c r="A21" s="52"/>
      <c r="B21" s="53"/>
      <c r="C21" s="53"/>
      <c r="D21" s="54"/>
      <c r="E21" s="52"/>
      <c r="F21" s="52"/>
    </row>
    <row r="22" spans="1:6" x14ac:dyDescent="0.3">
      <c r="A22" s="52"/>
      <c r="B22" s="53"/>
      <c r="C22" s="53"/>
      <c r="D22" s="54"/>
      <c r="E22" s="52"/>
      <c r="F22" s="52"/>
    </row>
    <row r="23" spans="1:6" x14ac:dyDescent="0.3">
      <c r="A23" s="52"/>
      <c r="B23" s="53"/>
      <c r="C23" s="53"/>
      <c r="D23" s="54"/>
      <c r="E23" s="52"/>
      <c r="F23" s="52"/>
    </row>
    <row r="24" spans="1:6" x14ac:dyDescent="0.3">
      <c r="A24" s="52"/>
      <c r="B24" s="53"/>
      <c r="C24" s="53"/>
      <c r="D24" s="54"/>
      <c r="E24" s="52"/>
      <c r="F24" s="52"/>
    </row>
    <row r="25" spans="1:6" x14ac:dyDescent="0.3">
      <c r="A25" s="52"/>
      <c r="B25" s="53"/>
      <c r="C25" s="53"/>
      <c r="D25" s="54"/>
      <c r="E25" s="52"/>
      <c r="F25" s="52"/>
    </row>
    <row r="26" spans="1:6" x14ac:dyDescent="0.3">
      <c r="A26" s="52"/>
      <c r="B26" s="53"/>
      <c r="C26" s="53"/>
      <c r="D26" s="54"/>
      <c r="E26" s="52"/>
      <c r="F26" s="52"/>
    </row>
    <row r="27" spans="1:6" x14ac:dyDescent="0.3">
      <c r="A27" s="52"/>
      <c r="B27" s="53"/>
      <c r="C27" s="53"/>
      <c r="D27" s="54"/>
      <c r="E27" s="52"/>
      <c r="F27" s="52"/>
    </row>
    <row r="28" spans="1:6" x14ac:dyDescent="0.3">
      <c r="A28" s="52"/>
      <c r="B28" s="53"/>
      <c r="C28" s="53"/>
      <c r="D28" s="54"/>
      <c r="E28" s="52"/>
      <c r="F28" s="52"/>
    </row>
    <row r="29" spans="1:6" x14ac:dyDescent="0.3">
      <c r="A29" s="52"/>
      <c r="B29" s="53"/>
      <c r="C29" s="53"/>
      <c r="D29" s="54"/>
      <c r="E29" s="52"/>
      <c r="F29" s="52"/>
    </row>
    <row r="30" spans="1:6" x14ac:dyDescent="0.3">
      <c r="A30" s="52"/>
      <c r="B30" s="53"/>
      <c r="C30" s="53"/>
      <c r="D30" s="54"/>
      <c r="E30" s="52"/>
      <c r="F30" s="52"/>
    </row>
    <row r="31" spans="1:6" x14ac:dyDescent="0.3">
      <c r="A31" s="52"/>
      <c r="B31" s="53"/>
      <c r="C31" s="53"/>
      <c r="D31" s="54"/>
      <c r="E31" s="52"/>
      <c r="F31" s="52"/>
    </row>
    <row r="32" spans="1:6" x14ac:dyDescent="0.3">
      <c r="A32" s="52"/>
      <c r="B32" s="53"/>
      <c r="C32" s="53"/>
      <c r="D32" s="54"/>
      <c r="E32" s="52"/>
      <c r="F32" s="52"/>
    </row>
    <row r="33" spans="1:6" x14ac:dyDescent="0.3">
      <c r="A33" s="52"/>
      <c r="B33" s="53"/>
      <c r="C33" s="53"/>
      <c r="D33" s="54"/>
      <c r="E33" s="52"/>
      <c r="F33" s="52"/>
    </row>
    <row r="34" spans="1:6" x14ac:dyDescent="0.3">
      <c r="A34" s="52"/>
      <c r="B34" s="53"/>
      <c r="C34" s="53"/>
      <c r="D34" s="54"/>
      <c r="E34" s="52"/>
      <c r="F34" s="52"/>
    </row>
    <row r="35" spans="1:6" x14ac:dyDescent="0.3">
      <c r="A35" s="52"/>
      <c r="B35" s="53"/>
      <c r="C35" s="53"/>
      <c r="D35" s="54"/>
      <c r="E35" s="52"/>
      <c r="F35" s="52"/>
    </row>
    <row r="36" spans="1:6" x14ac:dyDescent="0.3">
      <c r="A36" s="52"/>
      <c r="B36" s="53"/>
      <c r="C36" s="53"/>
      <c r="D36" s="54"/>
      <c r="E36" s="52"/>
      <c r="F36" s="52"/>
    </row>
    <row r="37" spans="1:6" x14ac:dyDescent="0.3">
      <c r="A37" s="52"/>
      <c r="B37" s="53"/>
      <c r="C37" s="53"/>
      <c r="D37" s="54"/>
      <c r="E37" s="52"/>
      <c r="F37" s="52"/>
    </row>
    <row r="38" spans="1:6" x14ac:dyDescent="0.3">
      <c r="A38" s="52"/>
      <c r="B38" s="53"/>
      <c r="C38" s="53"/>
      <c r="D38" s="54"/>
      <c r="E38" s="52"/>
      <c r="F38" s="52"/>
    </row>
    <row r="39" spans="1:6" x14ac:dyDescent="0.3">
      <c r="A39" s="52"/>
      <c r="B39" s="53"/>
      <c r="C39" s="53"/>
      <c r="D39" s="54"/>
      <c r="E39" s="52"/>
      <c r="F39" s="52"/>
    </row>
    <row r="40" spans="1:6" x14ac:dyDescent="0.3">
      <c r="A40" s="52"/>
      <c r="B40" s="53"/>
      <c r="C40" s="53"/>
      <c r="D40" s="54"/>
      <c r="E40" s="52"/>
      <c r="F40" s="52"/>
    </row>
    <row r="41" spans="1:6" x14ac:dyDescent="0.3">
      <c r="A41" s="52"/>
      <c r="B41" s="53"/>
      <c r="C41" s="53"/>
      <c r="D41" s="54"/>
      <c r="E41" s="52"/>
      <c r="F41" s="52"/>
    </row>
    <row r="42" spans="1:6" x14ac:dyDescent="0.3">
      <c r="A42" s="52"/>
      <c r="B42" s="53"/>
      <c r="C42" s="53"/>
      <c r="D42" s="54"/>
      <c r="E42" s="52"/>
      <c r="F42" s="52"/>
    </row>
    <row r="43" spans="1:6" x14ac:dyDescent="0.3">
      <c r="A43" s="52"/>
      <c r="B43" s="53"/>
      <c r="C43" s="53"/>
      <c r="D43" s="54"/>
      <c r="E43" s="52"/>
      <c r="F43" s="52"/>
    </row>
    <row r="44" spans="1:6" s="26" customFormat="1" x14ac:dyDescent="0.3">
      <c r="A44" s="52"/>
      <c r="B44" s="53"/>
      <c r="C44" s="53"/>
      <c r="D44" s="54"/>
      <c r="E44" s="52"/>
      <c r="F44" s="52"/>
    </row>
    <row r="45" spans="1:6" x14ac:dyDescent="0.3">
      <c r="A45" s="52"/>
      <c r="B45" s="53"/>
      <c r="C45" s="53"/>
      <c r="D45" s="54"/>
      <c r="E45" s="52"/>
      <c r="F45" s="52"/>
    </row>
    <row r="46" spans="1:6" x14ac:dyDescent="0.3">
      <c r="A46" s="52"/>
      <c r="B46" s="53"/>
      <c r="C46" s="53"/>
      <c r="D46" s="54"/>
      <c r="E46" s="52"/>
      <c r="F46" s="52"/>
    </row>
    <row r="47" spans="1:6" x14ac:dyDescent="0.3">
      <c r="A47" s="52"/>
      <c r="B47" s="53"/>
      <c r="C47" s="53"/>
      <c r="D47" s="54"/>
      <c r="E47" s="52"/>
      <c r="F47" s="52"/>
    </row>
    <row r="48" spans="1:6" x14ac:dyDescent="0.3">
      <c r="A48" s="52"/>
      <c r="B48" s="53"/>
      <c r="C48" s="53"/>
      <c r="D48" s="54"/>
      <c r="E48" s="52"/>
      <c r="F48" s="52"/>
    </row>
    <row r="49" spans="1:6" x14ac:dyDescent="0.3">
      <c r="A49" s="52"/>
      <c r="B49" s="53"/>
      <c r="C49" s="53"/>
      <c r="D49" s="54"/>
      <c r="E49" s="52"/>
      <c r="F49" s="52"/>
    </row>
    <row r="50" spans="1:6" x14ac:dyDescent="0.3">
      <c r="A50" s="52"/>
      <c r="B50" s="53"/>
      <c r="C50" s="53"/>
      <c r="D50" s="54"/>
      <c r="E50" s="52"/>
      <c r="F50" s="52"/>
    </row>
    <row r="51" spans="1:6" x14ac:dyDescent="0.3">
      <c r="A51" s="52"/>
      <c r="B51" s="53"/>
      <c r="C51" s="53"/>
      <c r="D51" s="54"/>
      <c r="E51" s="52"/>
      <c r="F51" s="52"/>
    </row>
    <row r="52" spans="1:6" x14ac:dyDescent="0.3">
      <c r="A52" s="52"/>
      <c r="B52" s="53"/>
      <c r="C52" s="53"/>
      <c r="D52" s="54"/>
      <c r="E52" s="52"/>
      <c r="F52" s="52"/>
    </row>
    <row r="53" spans="1:6" x14ac:dyDescent="0.3">
      <c r="A53" s="52"/>
      <c r="B53" s="53"/>
      <c r="C53" s="53"/>
      <c r="D53" s="54"/>
      <c r="E53" s="52"/>
      <c r="F53" s="52"/>
    </row>
    <row r="54" spans="1:6" x14ac:dyDescent="0.3">
      <c r="A54" s="52"/>
      <c r="B54" s="53"/>
      <c r="C54" s="53"/>
      <c r="D54" s="54"/>
      <c r="E54" s="52"/>
      <c r="F54" s="52"/>
    </row>
    <row r="55" spans="1:6" x14ac:dyDescent="0.3">
      <c r="A55" s="52"/>
      <c r="B55" s="53"/>
      <c r="C55" s="53"/>
      <c r="D55" s="54"/>
      <c r="E55" s="52"/>
      <c r="F55" s="52"/>
    </row>
    <row r="56" spans="1:6" x14ac:dyDescent="0.3">
      <c r="A56" s="52"/>
      <c r="B56" s="53"/>
      <c r="C56" s="53"/>
      <c r="D56" s="54"/>
      <c r="E56" s="52"/>
      <c r="F56" s="52"/>
    </row>
    <row r="57" spans="1:6" x14ac:dyDescent="0.3">
      <c r="A57" s="52"/>
      <c r="B57" s="53"/>
      <c r="C57" s="53"/>
      <c r="D57" s="54"/>
      <c r="E57" s="52"/>
      <c r="F57" s="52"/>
    </row>
    <row r="58" spans="1:6" x14ac:dyDescent="0.3">
      <c r="A58" s="52"/>
      <c r="B58" s="53"/>
      <c r="C58" s="53"/>
      <c r="D58" s="54"/>
      <c r="E58" s="52"/>
      <c r="F58" s="52"/>
    </row>
    <row r="59" spans="1:6" x14ac:dyDescent="0.3">
      <c r="A59" s="52"/>
      <c r="B59" s="53"/>
      <c r="C59" s="53"/>
      <c r="D59" s="54"/>
      <c r="E59" s="52"/>
      <c r="F59" s="52"/>
    </row>
    <row r="60" spans="1:6" x14ac:dyDescent="0.3">
      <c r="A60" s="52"/>
      <c r="B60" s="53"/>
      <c r="C60" s="53"/>
      <c r="D60" s="54"/>
      <c r="E60" s="52"/>
      <c r="F60" s="52"/>
    </row>
    <row r="61" spans="1:6" x14ac:dyDescent="0.3">
      <c r="A61" s="52"/>
      <c r="B61" s="53"/>
      <c r="C61" s="53"/>
      <c r="D61" s="54"/>
      <c r="E61" s="52"/>
      <c r="F61" s="52"/>
    </row>
    <row r="62" spans="1:6" x14ac:dyDescent="0.3">
      <c r="A62" s="52"/>
      <c r="B62" s="53"/>
      <c r="C62" s="53"/>
      <c r="D62" s="54"/>
      <c r="E62" s="52"/>
      <c r="F62" s="52"/>
    </row>
    <row r="63" spans="1:6" x14ac:dyDescent="0.3">
      <c r="A63" s="52"/>
      <c r="B63" s="53"/>
      <c r="C63" s="53"/>
      <c r="D63" s="54"/>
      <c r="E63" s="52"/>
      <c r="F63" s="52"/>
    </row>
    <row r="64" spans="1:6" x14ac:dyDescent="0.3">
      <c r="A64" s="52"/>
      <c r="B64" s="53"/>
      <c r="C64" s="53"/>
      <c r="D64" s="54"/>
      <c r="E64" s="52"/>
      <c r="F64" s="52"/>
    </row>
    <row r="65" spans="1:6" x14ac:dyDescent="0.3">
      <c r="A65" s="52"/>
      <c r="B65" s="53"/>
      <c r="C65" s="53"/>
      <c r="D65" s="54"/>
      <c r="E65" s="52"/>
      <c r="F65" s="52"/>
    </row>
    <row r="66" spans="1:6" x14ac:dyDescent="0.3">
      <c r="A66" s="52"/>
      <c r="B66" s="53"/>
      <c r="C66" s="53"/>
      <c r="D66" s="54"/>
      <c r="E66" s="52"/>
      <c r="F66" s="52"/>
    </row>
    <row r="67" spans="1:6" x14ac:dyDescent="0.3">
      <c r="A67" s="52"/>
      <c r="B67" s="53"/>
      <c r="C67" s="53"/>
      <c r="D67" s="54"/>
      <c r="E67" s="52"/>
      <c r="F67" s="52"/>
    </row>
    <row r="68" spans="1:6" x14ac:dyDescent="0.3">
      <c r="A68" s="52"/>
      <c r="B68" s="53"/>
      <c r="C68" s="53"/>
      <c r="D68" s="54"/>
      <c r="E68" s="52"/>
      <c r="F68" s="52"/>
    </row>
    <row r="69" spans="1:6" x14ac:dyDescent="0.3">
      <c r="A69" s="52"/>
      <c r="B69" s="53"/>
      <c r="C69" s="53"/>
      <c r="D69" s="54"/>
      <c r="E69" s="52"/>
      <c r="F69" s="52"/>
    </row>
    <row r="70" spans="1:6" x14ac:dyDescent="0.3">
      <c r="A70" s="52"/>
      <c r="B70" s="53"/>
      <c r="C70" s="53"/>
      <c r="D70" s="54"/>
      <c r="E70" s="52"/>
      <c r="F70" s="52"/>
    </row>
    <row r="71" spans="1:6" x14ac:dyDescent="0.3">
      <c r="A71" s="52"/>
      <c r="B71" s="53"/>
      <c r="C71" s="53"/>
      <c r="D71" s="54"/>
      <c r="E71" s="52"/>
      <c r="F71" s="52"/>
    </row>
    <row r="72" spans="1:6" x14ac:dyDescent="0.3">
      <c r="A72" s="52"/>
      <c r="B72" s="53"/>
      <c r="C72" s="53"/>
      <c r="D72" s="54"/>
      <c r="E72" s="52"/>
      <c r="F72" s="52"/>
    </row>
    <row r="73" spans="1:6" x14ac:dyDescent="0.3">
      <c r="A73" s="52"/>
      <c r="B73" s="53"/>
      <c r="C73" s="53"/>
      <c r="D73" s="54"/>
      <c r="E73" s="52"/>
      <c r="F73" s="52"/>
    </row>
    <row r="74" spans="1:6" x14ac:dyDescent="0.3">
      <c r="A74" s="52"/>
      <c r="B74" s="53"/>
      <c r="C74" s="53"/>
      <c r="D74" s="54"/>
      <c r="E74" s="52"/>
      <c r="F74" s="52"/>
    </row>
    <row r="75" spans="1:6" x14ac:dyDescent="0.3">
      <c r="A75" s="52"/>
      <c r="B75" s="53"/>
      <c r="C75" s="53"/>
      <c r="D75" s="54"/>
      <c r="E75" s="52"/>
      <c r="F75" s="52"/>
    </row>
    <row r="76" spans="1:6" x14ac:dyDescent="0.3">
      <c r="A76" s="52"/>
      <c r="B76" s="53"/>
      <c r="C76" s="53"/>
      <c r="D76" s="54"/>
      <c r="E76" s="52"/>
      <c r="F76" s="52"/>
    </row>
    <row r="77" spans="1:6" x14ac:dyDescent="0.3">
      <c r="A77" s="52"/>
      <c r="B77" s="53"/>
      <c r="C77" s="53"/>
      <c r="D77" s="54"/>
      <c r="E77" s="52"/>
      <c r="F77" s="52"/>
    </row>
    <row r="78" spans="1:6" x14ac:dyDescent="0.3">
      <c r="A78" s="52"/>
      <c r="B78" s="53"/>
      <c r="C78" s="53"/>
      <c r="D78" s="54"/>
      <c r="E78" s="52"/>
      <c r="F78" s="52"/>
    </row>
  </sheetData>
  <autoFilter ref="A3:F78" xr:uid="{51A85A90-000F-4980-8C73-60171AF83843}">
    <sortState xmlns:xlrd2="http://schemas.microsoft.com/office/spreadsheetml/2017/richdata2" ref="A4:F78">
      <sortCondition descending="1" ref="A3:A78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Kosten</vt:lpstr>
      <vt:lpstr>Ablaufplan</vt:lpstr>
      <vt:lpstr>Gäste Informationen</vt:lpstr>
      <vt:lpstr>Gästeliste</vt:lpstr>
      <vt:lpstr>Papeterie</vt:lpstr>
      <vt:lpstr>DJ, Blumen &amp; Ringe</vt:lpstr>
      <vt:lpstr>Catering+Location</vt:lpstr>
      <vt:lpstr>Sitzplan</vt:lpstr>
      <vt:lpstr>Geschenke</vt:lpstr>
      <vt:lpstr>Namensänderung</vt:lpstr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Wernau</dc:creator>
  <cp:lastModifiedBy>marie</cp:lastModifiedBy>
  <dcterms:created xsi:type="dcterms:W3CDTF">2021-08-01T15:31:46Z</dcterms:created>
  <dcterms:modified xsi:type="dcterms:W3CDTF">2022-09-18T11:16:20Z</dcterms:modified>
</cp:coreProperties>
</file>